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BAD903-F1A2-4F5B-888F-FE45CFC03B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Z474" i="1" s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60" i="1" s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Z272" i="1" s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N221" i="1"/>
  <c r="BM221" i="1"/>
  <c r="Z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X178" i="1"/>
  <c r="X177" i="1"/>
  <c r="BO176" i="1"/>
  <c r="BM176" i="1"/>
  <c r="Y176" i="1"/>
  <c r="Y177" i="1" s="1"/>
  <c r="P176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251" i="1" l="1"/>
  <c r="BN251" i="1"/>
  <c r="Z251" i="1"/>
  <c r="O652" i="1"/>
  <c r="Y278" i="1"/>
  <c r="BP277" i="1"/>
  <c r="BN277" i="1"/>
  <c r="Z277" i="1"/>
  <c r="Z278" i="1" s="1"/>
  <c r="BP282" i="1"/>
  <c r="BN282" i="1"/>
  <c r="Z282" i="1"/>
  <c r="BP350" i="1"/>
  <c r="BN350" i="1"/>
  <c r="Z350" i="1"/>
  <c r="BP375" i="1"/>
  <c r="BN375" i="1"/>
  <c r="Z375" i="1"/>
  <c r="BP407" i="1"/>
  <c r="BN407" i="1"/>
  <c r="Z407" i="1"/>
  <c r="BP435" i="1"/>
  <c r="BN435" i="1"/>
  <c r="Z435" i="1"/>
  <c r="BP450" i="1"/>
  <c r="BN450" i="1"/>
  <c r="Z450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X643" i="1"/>
  <c r="Z23" i="1"/>
  <c r="BN23" i="1"/>
  <c r="Z39" i="1"/>
  <c r="BN39" i="1"/>
  <c r="Z54" i="1"/>
  <c r="BN54" i="1"/>
  <c r="Z68" i="1"/>
  <c r="BN68" i="1"/>
  <c r="Z78" i="1"/>
  <c r="BN78" i="1"/>
  <c r="Z99" i="1"/>
  <c r="BN99" i="1"/>
  <c r="Z102" i="1"/>
  <c r="BN102" i="1"/>
  <c r="Z110" i="1"/>
  <c r="BN110" i="1"/>
  <c r="Z130" i="1"/>
  <c r="BN130" i="1"/>
  <c r="Z151" i="1"/>
  <c r="BN151" i="1"/>
  <c r="Y154" i="1"/>
  <c r="H652" i="1"/>
  <c r="Y167" i="1"/>
  <c r="Z176" i="1"/>
  <c r="Z177" i="1" s="1"/>
  <c r="BN176" i="1"/>
  <c r="BP176" i="1"/>
  <c r="Z180" i="1"/>
  <c r="BN180" i="1"/>
  <c r="Y189" i="1"/>
  <c r="Z193" i="1"/>
  <c r="BN193" i="1"/>
  <c r="Z207" i="1"/>
  <c r="BN207" i="1"/>
  <c r="Z217" i="1"/>
  <c r="BN217" i="1"/>
  <c r="Z236" i="1"/>
  <c r="BN236" i="1"/>
  <c r="BP240" i="1"/>
  <c r="BN240" i="1"/>
  <c r="Z240" i="1"/>
  <c r="BP266" i="1"/>
  <c r="BN266" i="1"/>
  <c r="Z266" i="1"/>
  <c r="BP308" i="1"/>
  <c r="BN308" i="1"/>
  <c r="Z308" i="1"/>
  <c r="BP361" i="1"/>
  <c r="BN361" i="1"/>
  <c r="Z361" i="1"/>
  <c r="BP376" i="1"/>
  <c r="BN376" i="1"/>
  <c r="Z376" i="1"/>
  <c r="BP415" i="1"/>
  <c r="BN415" i="1"/>
  <c r="Z415" i="1"/>
  <c r="BP445" i="1"/>
  <c r="BN445" i="1"/>
  <c r="Z445" i="1"/>
  <c r="BP451" i="1"/>
  <c r="BN451" i="1"/>
  <c r="Z451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652" i="1"/>
  <c r="X644" i="1"/>
  <c r="Z25" i="1"/>
  <c r="BN25" i="1"/>
  <c r="X642" i="1"/>
  <c r="Z37" i="1"/>
  <c r="BN37" i="1"/>
  <c r="Z45" i="1"/>
  <c r="BN45" i="1"/>
  <c r="Z52" i="1"/>
  <c r="BN52" i="1"/>
  <c r="Z56" i="1"/>
  <c r="BN56" i="1"/>
  <c r="Y64" i="1"/>
  <c r="Z62" i="1"/>
  <c r="BN62" i="1"/>
  <c r="Y73" i="1"/>
  <c r="Z70" i="1"/>
  <c r="BN70" i="1"/>
  <c r="Z76" i="1"/>
  <c r="BN76" i="1"/>
  <c r="BP76" i="1"/>
  <c r="Y83" i="1"/>
  <c r="Z80" i="1"/>
  <c r="BN80" i="1"/>
  <c r="Y89" i="1"/>
  <c r="Z93" i="1"/>
  <c r="BN93" i="1"/>
  <c r="Y106" i="1"/>
  <c r="F652" i="1"/>
  <c r="Z112" i="1"/>
  <c r="BN112" i="1"/>
  <c r="Y121" i="1"/>
  <c r="Z124" i="1"/>
  <c r="BN124" i="1"/>
  <c r="Z127" i="1"/>
  <c r="BN127" i="1"/>
  <c r="Z128" i="1"/>
  <c r="BN128" i="1"/>
  <c r="Z136" i="1"/>
  <c r="BN136" i="1"/>
  <c r="Z147" i="1"/>
  <c r="BN147" i="1"/>
  <c r="Y153" i="1"/>
  <c r="Z162" i="1"/>
  <c r="BN162" i="1"/>
  <c r="Z170" i="1"/>
  <c r="BN170" i="1"/>
  <c r="Y188" i="1"/>
  <c r="Z182" i="1"/>
  <c r="BN182" i="1"/>
  <c r="Z186" i="1"/>
  <c r="BN186" i="1"/>
  <c r="J652" i="1"/>
  <c r="Z197" i="1"/>
  <c r="BN197" i="1"/>
  <c r="BP197" i="1"/>
  <c r="Y200" i="1"/>
  <c r="Y210" i="1"/>
  <c r="Z205" i="1"/>
  <c r="BN205" i="1"/>
  <c r="Z209" i="1"/>
  <c r="BN209" i="1"/>
  <c r="Z215" i="1"/>
  <c r="BN215" i="1"/>
  <c r="Z219" i="1"/>
  <c r="BN219" i="1"/>
  <c r="Z229" i="1"/>
  <c r="BN229" i="1"/>
  <c r="Z238" i="1"/>
  <c r="BN238" i="1"/>
  <c r="Z242" i="1"/>
  <c r="BN242" i="1"/>
  <c r="Z249" i="1"/>
  <c r="BN249" i="1"/>
  <c r="Z253" i="1"/>
  <c r="BN253" i="1"/>
  <c r="Z259" i="1"/>
  <c r="Z260" i="1" s="1"/>
  <c r="BN259" i="1"/>
  <c r="BP259" i="1"/>
  <c r="Y260" i="1"/>
  <c r="Z264" i="1"/>
  <c r="BN264" i="1"/>
  <c r="Z268" i="1"/>
  <c r="BN268" i="1"/>
  <c r="Y285" i="1"/>
  <c r="BP293" i="1"/>
  <c r="BN293" i="1"/>
  <c r="Z293" i="1"/>
  <c r="BP348" i="1"/>
  <c r="BN348" i="1"/>
  <c r="Z348" i="1"/>
  <c r="BP358" i="1"/>
  <c r="BN358" i="1"/>
  <c r="Z358" i="1"/>
  <c r="BP369" i="1"/>
  <c r="BN369" i="1"/>
  <c r="Z369" i="1"/>
  <c r="BP399" i="1"/>
  <c r="BN399" i="1"/>
  <c r="Z399" i="1"/>
  <c r="BP413" i="1"/>
  <c r="BN413" i="1"/>
  <c r="Z413" i="1"/>
  <c r="Y427" i="1"/>
  <c r="Y426" i="1"/>
  <c r="BP424" i="1"/>
  <c r="BN424" i="1"/>
  <c r="Z424" i="1"/>
  <c r="BP272" i="1"/>
  <c r="BN272" i="1"/>
  <c r="BP284" i="1"/>
  <c r="BN284" i="1"/>
  <c r="Z284" i="1"/>
  <c r="BP289" i="1"/>
  <c r="BN289" i="1"/>
  <c r="Z289" i="1"/>
  <c r="Y314" i="1"/>
  <c r="BP313" i="1"/>
  <c r="BN313" i="1"/>
  <c r="Z313" i="1"/>
  <c r="Z314" i="1" s="1"/>
  <c r="Y319" i="1"/>
  <c r="Y318" i="1"/>
  <c r="BP317" i="1"/>
  <c r="BN317" i="1"/>
  <c r="Z317" i="1"/>
  <c r="Z318" i="1" s="1"/>
  <c r="Y323" i="1"/>
  <c r="BP321" i="1"/>
  <c r="BN321" i="1"/>
  <c r="Z321" i="1"/>
  <c r="BP352" i="1"/>
  <c r="BN352" i="1"/>
  <c r="Z352" i="1"/>
  <c r="BP365" i="1"/>
  <c r="BN365" i="1"/>
  <c r="Z365" i="1"/>
  <c r="BP382" i="1"/>
  <c r="BN382" i="1"/>
  <c r="Z382" i="1"/>
  <c r="BP409" i="1"/>
  <c r="BN409" i="1"/>
  <c r="Z409" i="1"/>
  <c r="BP419" i="1"/>
  <c r="BN419" i="1"/>
  <c r="Z419" i="1"/>
  <c r="Y362" i="1"/>
  <c r="Z425" i="1"/>
  <c r="BN425" i="1"/>
  <c r="Z437" i="1"/>
  <c r="BN437" i="1"/>
  <c r="Z441" i="1"/>
  <c r="BN441" i="1"/>
  <c r="Z453" i="1"/>
  <c r="BN453" i="1"/>
  <c r="Z458" i="1"/>
  <c r="Z459" i="1" s="1"/>
  <c r="BN458" i="1"/>
  <c r="BP458" i="1"/>
  <c r="Y459" i="1"/>
  <c r="Z468" i="1"/>
  <c r="BN468" i="1"/>
  <c r="Z469" i="1"/>
  <c r="BN469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BP474" i="1"/>
  <c r="BN474" i="1"/>
  <c r="BP475" i="1"/>
  <c r="BN475" i="1"/>
  <c r="Z475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F9" i="1"/>
  <c r="J9" i="1"/>
  <c r="F10" i="1"/>
  <c r="Z22" i="1"/>
  <c r="BN22" i="1"/>
  <c r="BP22" i="1"/>
  <c r="Z24" i="1"/>
  <c r="BN24" i="1"/>
  <c r="X646" i="1"/>
  <c r="Y27" i="1"/>
  <c r="C652" i="1"/>
  <c r="Z36" i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BN181" i="1"/>
  <c r="BP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Y224" i="1"/>
  <c r="Z214" i="1"/>
  <c r="BN214" i="1"/>
  <c r="Z216" i="1"/>
  <c r="BN216" i="1"/>
  <c r="Z218" i="1"/>
  <c r="BN218" i="1"/>
  <c r="Z220" i="1"/>
  <c r="BN220" i="1"/>
  <c r="Y231" i="1"/>
  <c r="BP230" i="1"/>
  <c r="BN230" i="1"/>
  <c r="Z230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Y334" i="1"/>
  <c r="BP349" i="1"/>
  <c r="BN349" i="1"/>
  <c r="Z349" i="1"/>
  <c r="BP353" i="1"/>
  <c r="BN353" i="1"/>
  <c r="Z353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X645" i="1"/>
  <c r="Y26" i="1"/>
  <c r="Y96" i="1"/>
  <c r="Y115" i="1"/>
  <c r="Y159" i="1"/>
  <c r="Y194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Z566" i="1" s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455" i="1" l="1"/>
  <c r="Z390" i="1"/>
  <c r="Z384" i="1"/>
  <c r="Z501" i="1"/>
  <c r="Z355" i="1"/>
  <c r="Z231" i="1"/>
  <c r="Z199" i="1"/>
  <c r="Z153" i="1"/>
  <c r="Z82" i="1"/>
  <c r="Z41" i="1"/>
  <c r="Z589" i="1"/>
  <c r="Z371" i="1"/>
  <c r="Z256" i="1"/>
  <c r="Z224" i="1"/>
  <c r="Z560" i="1"/>
  <c r="Z362" i="1"/>
  <c r="Z295" i="1"/>
  <c r="Z273" i="1"/>
  <c r="Z210" i="1"/>
  <c r="Z188" i="1"/>
  <c r="Z166" i="1"/>
  <c r="Z137" i="1"/>
  <c r="Z132" i="1"/>
  <c r="Z120" i="1"/>
  <c r="Z114" i="1"/>
  <c r="Z105" i="1"/>
  <c r="Z95" i="1"/>
  <c r="Z88" i="1"/>
  <c r="Z64" i="1"/>
  <c r="Z57" i="1"/>
  <c r="Z621" i="1"/>
  <c r="Z606" i="1"/>
  <c r="Z426" i="1"/>
  <c r="Z627" i="1"/>
  <c r="Z614" i="1"/>
  <c r="Z596" i="1"/>
  <c r="Z545" i="1"/>
  <c r="Z538" i="1"/>
  <c r="Z508" i="1"/>
  <c r="Z480" i="1"/>
  <c r="Z442" i="1"/>
  <c r="Z401" i="1"/>
  <c r="Y646" i="1"/>
  <c r="Z73" i="1"/>
  <c r="Y642" i="1"/>
  <c r="Y644" i="1"/>
  <c r="Z26" i="1"/>
  <c r="Z416" i="1"/>
  <c r="Z243" i="1"/>
  <c r="Y643" i="1"/>
  <c r="Y645" i="1" s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<sst xmlns="http://schemas.openxmlformats.org/spreadsheetml/2006/main" count="3014" uniqueCount="1073">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</sst>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450" sqref="AA450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45719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idden="1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hidden="1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1000</v>
      </c>
      <c r="Y450" s="742">
        <f>IFERROR(IF(X450="",0,CEILING((X450/$H450),1)*$H450),"")</f>
        <v>1008</v>
      </c>
      <c r="Z450" s="36">
        <f>IFERROR(IF(Y450=0,"",ROUNDUP(Y450/H450,0)*0.01898),"")</f>
        <v>2.1257600000000001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1057.6666666666667</v>
      </c>
      <c r="BN450" s="64">
        <f>IFERROR(Y450*I450/H450,"0")</f>
        <v>1066.1279999999999</v>
      </c>
      <c r="BO450" s="64">
        <f>IFERROR(1/J450*(X450/H450),"0")</f>
        <v>1.7361111111111112</v>
      </c>
      <c r="BP450" s="64">
        <f>IFERROR(1/J450*(Y450/H450),"0")</f>
        <v>1.75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111.11111111111111</v>
      </c>
      <c r="Y455" s="743">
        <f>IFERROR(Y450/H450,"0")+IFERROR(Y451/H451,"0")+IFERROR(Y452/H452,"0")+IFERROR(Y453/H453,"0")+IFERROR(Y454/H454,"0")</f>
        <v>112</v>
      </c>
      <c r="Z455" s="743">
        <f>IFERROR(IF(Z450="",0,Z450),"0")+IFERROR(IF(Z451="",0,Z451),"0")+IFERROR(IF(Z452="",0,Z452),"0")+IFERROR(IF(Z453="",0,Z453),"0")+IFERROR(IF(Z454="",0,Z454),"0")</f>
        <v>2.1257600000000001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1000</v>
      </c>
      <c r="Y456" s="743">
        <f>IFERROR(SUM(Y450:Y454),"0")</f>
        <v>1008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2000</v>
      </c>
      <c r="Y525" s="742">
        <f t="shared" si="93"/>
        <v>2001.1200000000001</v>
      </c>
      <c r="Z525" s="36">
        <f t="shared" si="94"/>
        <v>4.5328400000000002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2136.3636363636365</v>
      </c>
      <c r="BN525" s="64">
        <f t="shared" si="96"/>
        <v>2137.56</v>
      </c>
      <c r="BO525" s="64">
        <f t="shared" si="97"/>
        <v>3.6421911421911419</v>
      </c>
      <c r="BP525" s="64">
        <f t="shared" si="98"/>
        <v>3.6442307692307696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420</v>
      </c>
      <c r="Y527" s="742">
        <f t="shared" si="93"/>
        <v>422.40000000000003</v>
      </c>
      <c r="Z527" s="36">
        <f t="shared" si="94"/>
        <v>0.95679999999999998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448.63636363636357</v>
      </c>
      <c r="BN527" s="64">
        <f t="shared" si="96"/>
        <v>451.20000000000005</v>
      </c>
      <c r="BO527" s="64">
        <f t="shared" si="97"/>
        <v>0.7648601398601399</v>
      </c>
      <c r="BP527" s="64">
        <f t="shared" si="98"/>
        <v>0.76923076923076927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458.33333333333331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459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5.4896400000000005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2420</v>
      </c>
      <c r="Y539" s="743">
        <f>IFERROR(SUM(Y522:Y537),"0")</f>
        <v>2423.52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3420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3431.52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3642.6666666666665</v>
      </c>
      <c r="Y643" s="743">
        <f>IFERROR(SUM(BN22:BN639),"0")</f>
        <v>3654.8879999999999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7</v>
      </c>
      <c r="Y644" s="38">
        <f>ROUNDUP(SUM(BP22:BP639),0)</f>
        <v>7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3817.6666666666665</v>
      </c>
      <c r="Y645" s="743">
        <f>GrossWeightTotalR+PalletQtyTotalR*25</f>
        <v>3829.8879999999999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569.44444444444446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571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7.6154000000000011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1008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2423.52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11,11"/>
        <filter val="2 000,00"/>
        <filter val="2 420,00"/>
        <filter val="3 420,00"/>
        <filter val="3 642,67"/>
        <filter val="3 817,67"/>
        <filter val="420,00"/>
        <filter val="458,33"/>
        <filter val="569,44"/>
        <filter val="7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