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78EFE5F-0D78-4165-A46A-861FBD6EE003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P639" i="1" s="1"/>
  <c r="BO638" i="1"/>
  <c r="BM638" i="1"/>
  <c r="Y638" i="1"/>
  <c r="Y641" i="1" s="1"/>
  <c r="X636" i="1"/>
  <c r="X635" i="1"/>
  <c r="BO634" i="1"/>
  <c r="BN634" i="1"/>
  <c r="BM634" i="1"/>
  <c r="Z634" i="1"/>
  <c r="Z635" i="1" s="1"/>
  <c r="Y634" i="1"/>
  <c r="Y636" i="1" s="1"/>
  <c r="X632" i="1"/>
  <c r="X631" i="1"/>
  <c r="BO630" i="1"/>
  <c r="BM630" i="1"/>
  <c r="Y630" i="1"/>
  <c r="Y632" i="1" s="1"/>
  <c r="X628" i="1"/>
  <c r="Y627" i="1"/>
  <c r="X627" i="1"/>
  <c r="BO626" i="1"/>
  <c r="BM626" i="1"/>
  <c r="Z626" i="1"/>
  <c r="Y626" i="1"/>
  <c r="BP626" i="1" s="1"/>
  <c r="BP625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O611" i="1"/>
  <c r="BM611" i="1"/>
  <c r="Y611" i="1"/>
  <c r="BP611" i="1" s="1"/>
  <c r="BO610" i="1"/>
  <c r="BM610" i="1"/>
  <c r="Y610" i="1"/>
  <c r="BP610" i="1" s="1"/>
  <c r="BP609" i="1"/>
  <c r="BO609" i="1"/>
  <c r="BN609" i="1"/>
  <c r="BM609" i="1"/>
  <c r="Z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P593" i="1" s="1"/>
  <c r="BO592" i="1"/>
  <c r="BM592" i="1"/>
  <c r="Y592" i="1"/>
  <c r="Y597" i="1" s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Z585" i="1"/>
  <c r="Y585" i="1"/>
  <c r="BP585" i="1" s="1"/>
  <c r="BP584" i="1"/>
  <c r="BO584" i="1"/>
  <c r="BM584" i="1"/>
  <c r="Y584" i="1"/>
  <c r="BN584" i="1" s="1"/>
  <c r="BO583" i="1"/>
  <c r="BM583" i="1"/>
  <c r="Y583" i="1"/>
  <c r="Z583" i="1" s="1"/>
  <c r="BO582" i="1"/>
  <c r="BN582" i="1"/>
  <c r="BM582" i="1"/>
  <c r="Z582" i="1"/>
  <c r="Y582" i="1"/>
  <c r="BP582" i="1" s="1"/>
  <c r="X578" i="1"/>
  <c r="X577" i="1"/>
  <c r="BO576" i="1"/>
  <c r="BM576" i="1"/>
  <c r="Y576" i="1"/>
  <c r="AE652" i="1" s="1"/>
  <c r="X572" i="1"/>
  <c r="Y571" i="1"/>
  <c r="X571" i="1"/>
  <c r="BO570" i="1"/>
  <c r="BM570" i="1"/>
  <c r="Z570" i="1"/>
  <c r="Y570" i="1"/>
  <c r="BP570" i="1" s="1"/>
  <c r="BP569" i="1"/>
  <c r="BO569" i="1"/>
  <c r="BM569" i="1"/>
  <c r="Y569" i="1"/>
  <c r="Y572" i="1" s="1"/>
  <c r="P569" i="1"/>
  <c r="X567" i="1"/>
  <c r="X566" i="1"/>
  <c r="BO565" i="1"/>
  <c r="BM565" i="1"/>
  <c r="Y565" i="1"/>
  <c r="BP565" i="1" s="1"/>
  <c r="P565" i="1"/>
  <c r="BO564" i="1"/>
  <c r="BM564" i="1"/>
  <c r="Y564" i="1"/>
  <c r="BP564" i="1" s="1"/>
  <c r="P564" i="1"/>
  <c r="BO563" i="1"/>
  <c r="BN563" i="1"/>
  <c r="BM563" i="1"/>
  <c r="Z563" i="1"/>
  <c r="Y563" i="1"/>
  <c r="BP563" i="1" s="1"/>
  <c r="P563" i="1"/>
  <c r="X561" i="1"/>
  <c r="X560" i="1"/>
  <c r="BO559" i="1"/>
  <c r="BM559" i="1"/>
  <c r="Y559" i="1"/>
  <c r="Z559" i="1" s="1"/>
  <c r="P559" i="1"/>
  <c r="BO558" i="1"/>
  <c r="BM558" i="1"/>
  <c r="Y558" i="1"/>
  <c r="BP558" i="1" s="1"/>
  <c r="P558" i="1"/>
  <c r="BO557" i="1"/>
  <c r="BM557" i="1"/>
  <c r="Y557" i="1"/>
  <c r="Z557" i="1" s="1"/>
  <c r="BO556" i="1"/>
  <c r="BM556" i="1"/>
  <c r="Y556" i="1"/>
  <c r="Z556" i="1" s="1"/>
  <c r="P556" i="1"/>
  <c r="BO555" i="1"/>
  <c r="BM555" i="1"/>
  <c r="Y555" i="1"/>
  <c r="BP555" i="1" s="1"/>
  <c r="BO554" i="1"/>
  <c r="BM554" i="1"/>
  <c r="Y554" i="1"/>
  <c r="BP554" i="1" s="1"/>
  <c r="P554" i="1"/>
  <c r="BO553" i="1"/>
  <c r="BM553" i="1"/>
  <c r="Y553" i="1"/>
  <c r="BO552" i="1"/>
  <c r="BM552" i="1"/>
  <c r="Y552" i="1"/>
  <c r="BP552" i="1" s="1"/>
  <c r="BP551" i="1"/>
  <c r="BO551" i="1"/>
  <c r="BN551" i="1"/>
  <c r="BM551" i="1"/>
  <c r="Z551" i="1"/>
  <c r="Y551" i="1"/>
  <c r="BO550" i="1"/>
  <c r="BM550" i="1"/>
  <c r="Y550" i="1"/>
  <c r="Z550" i="1" s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Z533" i="1" s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BP529" i="1" s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BN525" i="1" s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P506" i="1" s="1"/>
  <c r="BO505" i="1"/>
  <c r="BM505" i="1"/>
  <c r="Y505" i="1"/>
  <c r="P505" i="1"/>
  <c r="X502" i="1"/>
  <c r="X501" i="1"/>
  <c r="BO500" i="1"/>
  <c r="BM500" i="1"/>
  <c r="Y500" i="1"/>
  <c r="BP500" i="1" s="1"/>
  <c r="P500" i="1"/>
  <c r="BO499" i="1"/>
  <c r="BM499" i="1"/>
  <c r="Y499" i="1"/>
  <c r="BO498" i="1"/>
  <c r="BM498" i="1"/>
  <c r="Y498" i="1"/>
  <c r="BP498" i="1" s="1"/>
  <c r="P498" i="1"/>
  <c r="BO497" i="1"/>
  <c r="BM497" i="1"/>
  <c r="Y497" i="1"/>
  <c r="X495" i="1"/>
  <c r="X494" i="1"/>
  <c r="BO493" i="1"/>
  <c r="BM493" i="1"/>
  <c r="Z493" i="1"/>
  <c r="Z494" i="1" s="1"/>
  <c r="Y493" i="1"/>
  <c r="BN493" i="1" s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BP484" i="1" s="1"/>
  <c r="P484" i="1"/>
  <c r="BO483" i="1"/>
  <c r="BM483" i="1"/>
  <c r="Y483" i="1"/>
  <c r="Y486" i="1" s="1"/>
  <c r="P483" i="1"/>
  <c r="X481" i="1"/>
  <c r="X480" i="1"/>
  <c r="BO479" i="1"/>
  <c r="BM479" i="1"/>
  <c r="Y479" i="1"/>
  <c r="BP479" i="1" s="1"/>
  <c r="BO478" i="1"/>
  <c r="BM478" i="1"/>
  <c r="Y478" i="1"/>
  <c r="BP478" i="1" s="1"/>
  <c r="P478" i="1"/>
  <c r="BO477" i="1"/>
  <c r="BM477" i="1"/>
  <c r="Y477" i="1"/>
  <c r="Z477" i="1" s="1"/>
  <c r="P477" i="1"/>
  <c r="BO476" i="1"/>
  <c r="BM476" i="1"/>
  <c r="Y476" i="1"/>
  <c r="BP476" i="1" s="1"/>
  <c r="P476" i="1"/>
  <c r="BO475" i="1"/>
  <c r="BN475" i="1"/>
  <c r="BM475" i="1"/>
  <c r="Z475" i="1"/>
  <c r="Y475" i="1"/>
  <c r="BP475" i="1" s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BP472" i="1" s="1"/>
  <c r="BO471" i="1"/>
  <c r="BM471" i="1"/>
  <c r="Y471" i="1"/>
  <c r="BN471" i="1" s="1"/>
  <c r="P471" i="1"/>
  <c r="BO470" i="1"/>
  <c r="BM470" i="1"/>
  <c r="Y470" i="1"/>
  <c r="BP470" i="1" s="1"/>
  <c r="P470" i="1"/>
  <c r="BO469" i="1"/>
  <c r="BM469" i="1"/>
  <c r="Y469" i="1"/>
  <c r="BO468" i="1"/>
  <c r="BN468" i="1"/>
  <c r="BM468" i="1"/>
  <c r="Z468" i="1"/>
  <c r="Y468" i="1"/>
  <c r="BP468" i="1" s="1"/>
  <c r="P468" i="1"/>
  <c r="BO467" i="1"/>
  <c r="BM467" i="1"/>
  <c r="Y467" i="1"/>
  <c r="BP467" i="1" s="1"/>
  <c r="BO466" i="1"/>
  <c r="BM466" i="1"/>
  <c r="Y466" i="1"/>
  <c r="BP466" i="1" s="1"/>
  <c r="BO465" i="1"/>
  <c r="BM465" i="1"/>
  <c r="Y465" i="1"/>
  <c r="BP465" i="1" s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Z451" i="1" s="1"/>
  <c r="BO450" i="1"/>
  <c r="BM450" i="1"/>
  <c r="Y450" i="1"/>
  <c r="X448" i="1"/>
  <c r="X447" i="1"/>
  <c r="BO446" i="1"/>
  <c r="BM446" i="1"/>
  <c r="Y446" i="1"/>
  <c r="BP446" i="1" s="1"/>
  <c r="P446" i="1"/>
  <c r="BO445" i="1"/>
  <c r="BM445" i="1"/>
  <c r="Y445" i="1"/>
  <c r="Y447" i="1" s="1"/>
  <c r="P445" i="1"/>
  <c r="X443" i="1"/>
  <c r="X442" i="1"/>
  <c r="BO441" i="1"/>
  <c r="BN441" i="1"/>
  <c r="BM441" i="1"/>
  <c r="Z441" i="1"/>
  <c r="Y441" i="1"/>
  <c r="BP441" i="1" s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Z435" i="1"/>
  <c r="Y435" i="1"/>
  <c r="BP435" i="1" s="1"/>
  <c r="P435" i="1"/>
  <c r="BO434" i="1"/>
  <c r="BM434" i="1"/>
  <c r="Y434" i="1"/>
  <c r="P434" i="1"/>
  <c r="X431" i="1"/>
  <c r="X430" i="1"/>
  <c r="BO429" i="1"/>
  <c r="BM429" i="1"/>
  <c r="Y429" i="1"/>
  <c r="Y430" i="1" s="1"/>
  <c r="X427" i="1"/>
  <c r="X426" i="1"/>
  <c r="BO425" i="1"/>
  <c r="BM425" i="1"/>
  <c r="Y425" i="1"/>
  <c r="Z425" i="1" s="1"/>
  <c r="BP424" i="1"/>
  <c r="BO424" i="1"/>
  <c r="BN424" i="1"/>
  <c r="BM424" i="1"/>
  <c r="Z424" i="1"/>
  <c r="Y424" i="1"/>
  <c r="Y426" i="1" s="1"/>
  <c r="X422" i="1"/>
  <c r="X421" i="1"/>
  <c r="BO420" i="1"/>
  <c r="BM420" i="1"/>
  <c r="Y420" i="1"/>
  <c r="BP420" i="1" s="1"/>
  <c r="P420" i="1"/>
  <c r="BO419" i="1"/>
  <c r="BM419" i="1"/>
  <c r="Y419" i="1"/>
  <c r="Z419" i="1" s="1"/>
  <c r="P419" i="1"/>
  <c r="X417" i="1"/>
  <c r="X416" i="1"/>
  <c r="BO415" i="1"/>
  <c r="BM415" i="1"/>
  <c r="Y415" i="1"/>
  <c r="BN415" i="1" s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O411" i="1"/>
  <c r="BM411" i="1"/>
  <c r="Y411" i="1"/>
  <c r="Z411" i="1" s="1"/>
  <c r="P411" i="1"/>
  <c r="BO410" i="1"/>
  <c r="BM410" i="1"/>
  <c r="Y410" i="1"/>
  <c r="BP410" i="1" s="1"/>
  <c r="P410" i="1"/>
  <c r="BO409" i="1"/>
  <c r="BN409" i="1"/>
  <c r="BM409" i="1"/>
  <c r="Z409" i="1"/>
  <c r="Y409" i="1"/>
  <c r="BP409" i="1" s="1"/>
  <c r="P409" i="1"/>
  <c r="BO408" i="1"/>
  <c r="BM408" i="1"/>
  <c r="Y408" i="1"/>
  <c r="BP408" i="1" s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BP400" i="1" s="1"/>
  <c r="P400" i="1"/>
  <c r="BO399" i="1"/>
  <c r="BM399" i="1"/>
  <c r="Y399" i="1"/>
  <c r="Z399" i="1" s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BP389" i="1" s="1"/>
  <c r="P389" i="1"/>
  <c r="BO388" i="1"/>
  <c r="BM388" i="1"/>
  <c r="Y388" i="1"/>
  <c r="Z388" i="1" s="1"/>
  <c r="P388" i="1"/>
  <c r="BO387" i="1"/>
  <c r="BM387" i="1"/>
  <c r="Y387" i="1"/>
  <c r="Y390" i="1" s="1"/>
  <c r="P387" i="1"/>
  <c r="X385" i="1"/>
  <c r="X384" i="1"/>
  <c r="BO383" i="1"/>
  <c r="BM383" i="1"/>
  <c r="Y383" i="1"/>
  <c r="BP383" i="1" s="1"/>
  <c r="P383" i="1"/>
  <c r="BO382" i="1"/>
  <c r="BM382" i="1"/>
  <c r="Y382" i="1"/>
  <c r="Z382" i="1" s="1"/>
  <c r="P382" i="1"/>
  <c r="BO381" i="1"/>
  <c r="BM381" i="1"/>
  <c r="Y381" i="1"/>
  <c r="BP381" i="1" s="1"/>
  <c r="BO380" i="1"/>
  <c r="BM380" i="1"/>
  <c r="Y380" i="1"/>
  <c r="X378" i="1"/>
  <c r="X377" i="1"/>
  <c r="BO376" i="1"/>
  <c r="BM376" i="1"/>
  <c r="Y376" i="1"/>
  <c r="Z376" i="1" s="1"/>
  <c r="BP375" i="1"/>
  <c r="BO375" i="1"/>
  <c r="BN375" i="1"/>
  <c r="BM375" i="1"/>
  <c r="Z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P370" i="1"/>
  <c r="BO369" i="1"/>
  <c r="BM369" i="1"/>
  <c r="Y369" i="1"/>
  <c r="Z369" i="1" s="1"/>
  <c r="P369" i="1"/>
  <c r="BO368" i="1"/>
  <c r="BM368" i="1"/>
  <c r="Y368" i="1"/>
  <c r="P368" i="1"/>
  <c r="BO367" i="1"/>
  <c r="BM367" i="1"/>
  <c r="Z367" i="1"/>
  <c r="Y367" i="1"/>
  <c r="BN367" i="1" s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Z359" i="1" s="1"/>
  <c r="P359" i="1"/>
  <c r="BO358" i="1"/>
  <c r="BM358" i="1"/>
  <c r="Y358" i="1"/>
  <c r="P358" i="1"/>
  <c r="X356" i="1"/>
  <c r="X355" i="1"/>
  <c r="BO354" i="1"/>
  <c r="BM354" i="1"/>
  <c r="Y354" i="1"/>
  <c r="P354" i="1"/>
  <c r="BP353" i="1"/>
  <c r="BO353" i="1"/>
  <c r="BM353" i="1"/>
  <c r="Y353" i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Y339" i="1" s="1"/>
  <c r="P337" i="1"/>
  <c r="X335" i="1"/>
  <c r="X334" i="1"/>
  <c r="BO333" i="1"/>
  <c r="BM333" i="1"/>
  <c r="Y333" i="1"/>
  <c r="P333" i="1"/>
  <c r="BO332" i="1"/>
  <c r="BM332" i="1"/>
  <c r="Y332" i="1"/>
  <c r="Y334" i="1" s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Z308" i="1" s="1"/>
  <c r="P308" i="1"/>
  <c r="BO307" i="1"/>
  <c r="BM307" i="1"/>
  <c r="Y307" i="1"/>
  <c r="Y309" i="1" s="1"/>
  <c r="P307" i="1"/>
  <c r="X305" i="1"/>
  <c r="X304" i="1"/>
  <c r="BO303" i="1"/>
  <c r="BM303" i="1"/>
  <c r="Y303" i="1"/>
  <c r="Y305" i="1" s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BP292" i="1" s="1"/>
  <c r="P292" i="1"/>
  <c r="BO291" i="1"/>
  <c r="BM291" i="1"/>
  <c r="Y291" i="1"/>
  <c r="Z291" i="1" s="1"/>
  <c r="P291" i="1"/>
  <c r="BO290" i="1"/>
  <c r="BM290" i="1"/>
  <c r="Y290" i="1"/>
  <c r="P290" i="1"/>
  <c r="BO289" i="1"/>
  <c r="BM289" i="1"/>
  <c r="Y289" i="1"/>
  <c r="BN289" i="1" s="1"/>
  <c r="P289" i="1"/>
  <c r="X286" i="1"/>
  <c r="X285" i="1"/>
  <c r="BO284" i="1"/>
  <c r="BM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Z272" i="1"/>
  <c r="Y272" i="1"/>
  <c r="BN272" i="1" s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Z268" i="1" s="1"/>
  <c r="P268" i="1"/>
  <c r="BO267" i="1"/>
  <c r="BM267" i="1"/>
  <c r="Y267" i="1"/>
  <c r="BP267" i="1" s="1"/>
  <c r="P267" i="1"/>
  <c r="BO266" i="1"/>
  <c r="BM266" i="1"/>
  <c r="Y266" i="1"/>
  <c r="BN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O259" i="1"/>
  <c r="BM259" i="1"/>
  <c r="Y259" i="1"/>
  <c r="Y261" i="1" s="1"/>
  <c r="P259" i="1"/>
  <c r="X257" i="1"/>
  <c r="X256" i="1"/>
  <c r="BO255" i="1"/>
  <c r="BM255" i="1"/>
  <c r="Y255" i="1"/>
  <c r="Z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Z251" i="1" s="1"/>
  <c r="P251" i="1"/>
  <c r="BO250" i="1"/>
  <c r="BM250" i="1"/>
  <c r="Y250" i="1"/>
  <c r="BP250" i="1" s="1"/>
  <c r="P250" i="1"/>
  <c r="BP249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O240" i="1"/>
  <c r="BM240" i="1"/>
  <c r="Y240" i="1"/>
  <c r="Z240" i="1" s="1"/>
  <c r="P240" i="1"/>
  <c r="BO239" i="1"/>
  <c r="BM239" i="1"/>
  <c r="Y239" i="1"/>
  <c r="BP239" i="1" s="1"/>
  <c r="P239" i="1"/>
  <c r="BO238" i="1"/>
  <c r="BN238" i="1"/>
  <c r="BM238" i="1"/>
  <c r="Z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Z236" i="1" s="1"/>
  <c r="P236" i="1"/>
  <c r="BO235" i="1"/>
  <c r="BM235" i="1"/>
  <c r="Y235" i="1"/>
  <c r="K652" i="1" s="1"/>
  <c r="P235" i="1"/>
  <c r="X232" i="1"/>
  <c r="X231" i="1"/>
  <c r="BO230" i="1"/>
  <c r="BM230" i="1"/>
  <c r="Y230" i="1"/>
  <c r="BP230" i="1" s="1"/>
  <c r="P230" i="1"/>
  <c r="BO229" i="1"/>
  <c r="BM229" i="1"/>
  <c r="Y229" i="1"/>
  <c r="Z229" i="1" s="1"/>
  <c r="P229" i="1"/>
  <c r="BO228" i="1"/>
  <c r="BM228" i="1"/>
  <c r="Y228" i="1"/>
  <c r="P228" i="1"/>
  <c r="BO227" i="1"/>
  <c r="BM227" i="1"/>
  <c r="Y227" i="1"/>
  <c r="Y231" i="1" s="1"/>
  <c r="X225" i="1"/>
  <c r="X224" i="1"/>
  <c r="BO223" i="1"/>
  <c r="BM223" i="1"/>
  <c r="Y223" i="1"/>
  <c r="BP223" i="1" s="1"/>
  <c r="P223" i="1"/>
  <c r="BO222" i="1"/>
  <c r="BM222" i="1"/>
  <c r="Y222" i="1"/>
  <c r="Z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Z216" i="1" s="1"/>
  <c r="P216" i="1"/>
  <c r="BO215" i="1"/>
  <c r="BM215" i="1"/>
  <c r="Y215" i="1"/>
  <c r="BP215" i="1" s="1"/>
  <c r="P215" i="1"/>
  <c r="BO214" i="1"/>
  <c r="BM214" i="1"/>
  <c r="Y214" i="1"/>
  <c r="BN214" i="1" s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Z206" i="1" s="1"/>
  <c r="P206" i="1"/>
  <c r="BO205" i="1"/>
  <c r="BM205" i="1"/>
  <c r="Y205" i="1"/>
  <c r="P205" i="1"/>
  <c r="BP204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Z198" i="1" s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Y189" i="1" s="1"/>
  <c r="P180" i="1"/>
  <c r="X178" i="1"/>
  <c r="X177" i="1"/>
  <c r="BO176" i="1"/>
  <c r="BM176" i="1"/>
  <c r="Y176" i="1"/>
  <c r="P176" i="1"/>
  <c r="X172" i="1"/>
  <c r="X171" i="1"/>
  <c r="BO170" i="1"/>
  <c r="BM170" i="1"/>
  <c r="Y170" i="1"/>
  <c r="BP170" i="1" s="1"/>
  <c r="P170" i="1"/>
  <c r="BO169" i="1"/>
  <c r="BN169" i="1"/>
  <c r="BM169" i="1"/>
  <c r="Z169" i="1"/>
  <c r="Y169" i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Y166" i="1" s="1"/>
  <c r="P161" i="1"/>
  <c r="X159" i="1"/>
  <c r="X158" i="1"/>
  <c r="BO157" i="1"/>
  <c r="BM157" i="1"/>
  <c r="Y157" i="1"/>
  <c r="Y158" i="1" s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BO146" i="1"/>
  <c r="BM146" i="1"/>
  <c r="Z146" i="1"/>
  <c r="Y146" i="1"/>
  <c r="Y148" i="1" s="1"/>
  <c r="P146" i="1"/>
  <c r="X144" i="1"/>
  <c r="X143" i="1"/>
  <c r="BO142" i="1"/>
  <c r="BM142" i="1"/>
  <c r="Y142" i="1"/>
  <c r="BP142" i="1" s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N131" i="1" s="1"/>
  <c r="P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N126" i="1" s="1"/>
  <c r="BO125" i="1"/>
  <c r="BM125" i="1"/>
  <c r="Y125" i="1"/>
  <c r="Z125" i="1" s="1"/>
  <c r="P125" i="1"/>
  <c r="BO124" i="1"/>
  <c r="BM124" i="1"/>
  <c r="Y124" i="1"/>
  <c r="BP124" i="1" s="1"/>
  <c r="P124" i="1"/>
  <c r="BO123" i="1"/>
  <c r="BM123" i="1"/>
  <c r="Y123" i="1"/>
  <c r="BN123" i="1" s="1"/>
  <c r="P123" i="1"/>
  <c r="X121" i="1"/>
  <c r="X120" i="1"/>
  <c r="BO119" i="1"/>
  <c r="BM119" i="1"/>
  <c r="Y119" i="1"/>
  <c r="BP119" i="1" s="1"/>
  <c r="P119" i="1"/>
  <c r="BO118" i="1"/>
  <c r="BM118" i="1"/>
  <c r="Y118" i="1"/>
  <c r="Y120" i="1" s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Z113" i="1" s="1"/>
  <c r="P113" i="1"/>
  <c r="BO112" i="1"/>
  <c r="BM112" i="1"/>
  <c r="Y112" i="1"/>
  <c r="BP112" i="1" s="1"/>
  <c r="P112" i="1"/>
  <c r="BO111" i="1"/>
  <c r="BN111" i="1"/>
  <c r="BM111" i="1"/>
  <c r="Z111" i="1"/>
  <c r="Y111" i="1"/>
  <c r="BP111" i="1" s="1"/>
  <c r="P111" i="1"/>
  <c r="BO110" i="1"/>
  <c r="BM110" i="1"/>
  <c r="Y110" i="1"/>
  <c r="P110" i="1"/>
  <c r="BO109" i="1"/>
  <c r="BM109" i="1"/>
  <c r="Y109" i="1"/>
  <c r="BP109" i="1" s="1"/>
  <c r="P109" i="1"/>
  <c r="X106" i="1"/>
  <c r="X105" i="1"/>
  <c r="BO104" i="1"/>
  <c r="BM104" i="1"/>
  <c r="Y104" i="1"/>
  <c r="Z104" i="1" s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Z101" i="1" s="1"/>
  <c r="BO100" i="1"/>
  <c r="BM100" i="1"/>
  <c r="Z100" i="1"/>
  <c r="Y100" i="1"/>
  <c r="BN100" i="1" s="1"/>
  <c r="P100" i="1"/>
  <c r="BO99" i="1"/>
  <c r="BM99" i="1"/>
  <c r="Y99" i="1"/>
  <c r="BP99" i="1" s="1"/>
  <c r="P99" i="1"/>
  <c r="BO98" i="1"/>
  <c r="BM98" i="1"/>
  <c r="Y98" i="1"/>
  <c r="BP98" i="1" s="1"/>
  <c r="P98" i="1"/>
  <c r="X96" i="1"/>
  <c r="X95" i="1"/>
  <c r="BO94" i="1"/>
  <c r="BM94" i="1"/>
  <c r="Y94" i="1"/>
  <c r="BN94" i="1" s="1"/>
  <c r="P94" i="1"/>
  <c r="BO93" i="1"/>
  <c r="BM93" i="1"/>
  <c r="Y93" i="1"/>
  <c r="P93" i="1"/>
  <c r="BO92" i="1"/>
  <c r="BM92" i="1"/>
  <c r="Y92" i="1"/>
  <c r="Z92" i="1" s="1"/>
  <c r="P92" i="1"/>
  <c r="X89" i="1"/>
  <c r="X88" i="1"/>
  <c r="BO87" i="1"/>
  <c r="BM87" i="1"/>
  <c r="Y87" i="1"/>
  <c r="BN87" i="1" s="1"/>
  <c r="P87" i="1"/>
  <c r="BO86" i="1"/>
  <c r="BM86" i="1"/>
  <c r="Y86" i="1"/>
  <c r="Y88" i="1" s="1"/>
  <c r="P86" i="1"/>
  <c r="BO85" i="1"/>
  <c r="BM85" i="1"/>
  <c r="Z85" i="1"/>
  <c r="Y85" i="1"/>
  <c r="BP85" i="1" s="1"/>
  <c r="P85" i="1"/>
  <c r="X83" i="1"/>
  <c r="X82" i="1"/>
  <c r="BO81" i="1"/>
  <c r="BM81" i="1"/>
  <c r="Y81" i="1"/>
  <c r="BN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Z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Z71" i="1"/>
  <c r="Y71" i="1"/>
  <c r="BN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X65" i="1"/>
  <c r="X64" i="1"/>
  <c r="BO63" i="1"/>
  <c r="BM63" i="1"/>
  <c r="Y63" i="1"/>
  <c r="Z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Z53" i="1" s="1"/>
  <c r="P53" i="1"/>
  <c r="BO52" i="1"/>
  <c r="BM52" i="1"/>
  <c r="Y52" i="1"/>
  <c r="BP52" i="1" s="1"/>
  <c r="P52" i="1"/>
  <c r="BO51" i="1"/>
  <c r="BM51" i="1"/>
  <c r="Y51" i="1"/>
  <c r="BN51" i="1" s="1"/>
  <c r="P51" i="1"/>
  <c r="BO50" i="1"/>
  <c r="BM50" i="1"/>
  <c r="Y50" i="1"/>
  <c r="P50" i="1"/>
  <c r="X47" i="1"/>
  <c r="X46" i="1"/>
  <c r="BO45" i="1"/>
  <c r="BM45" i="1"/>
  <c r="Y45" i="1"/>
  <c r="P45" i="1"/>
  <c r="BO44" i="1"/>
  <c r="BN44" i="1"/>
  <c r="BM44" i="1"/>
  <c r="Z44" i="1"/>
  <c r="Y44" i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N36" i="1" s="1"/>
  <c r="P36" i="1"/>
  <c r="BO35" i="1"/>
  <c r="BM35" i="1"/>
  <c r="Y35" i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Z24" i="1"/>
  <c r="Y24" i="1"/>
  <c r="BN24" i="1" s="1"/>
  <c r="P24" i="1"/>
  <c r="BO23" i="1"/>
  <c r="BM23" i="1"/>
  <c r="Y23" i="1"/>
  <c r="P23" i="1"/>
  <c r="BO22" i="1"/>
  <c r="BM22" i="1"/>
  <c r="Y22" i="1"/>
  <c r="BP22" i="1" s="1"/>
  <c r="P22" i="1"/>
  <c r="H10" i="1"/>
  <c r="A9" i="1"/>
  <c r="F10" i="1" s="1"/>
  <c r="D7" i="1"/>
  <c r="Q6" i="1"/>
  <c r="P2" i="1"/>
  <c r="BP87" i="1" l="1"/>
  <c r="BN92" i="1"/>
  <c r="BP92" i="1"/>
  <c r="BN104" i="1"/>
  <c r="BP104" i="1"/>
  <c r="BP131" i="1"/>
  <c r="BP163" i="1"/>
  <c r="BN163" i="1"/>
  <c r="Z163" i="1"/>
  <c r="BN206" i="1"/>
  <c r="BP206" i="1"/>
  <c r="BP208" i="1"/>
  <c r="BN208" i="1"/>
  <c r="Z208" i="1"/>
  <c r="BN216" i="1"/>
  <c r="BP216" i="1"/>
  <c r="BN220" i="1"/>
  <c r="Z220" i="1"/>
  <c r="BN251" i="1"/>
  <c r="BP251" i="1"/>
  <c r="BP253" i="1"/>
  <c r="BN253" i="1"/>
  <c r="Z253" i="1"/>
  <c r="BN259" i="1"/>
  <c r="BP259" i="1"/>
  <c r="Y260" i="1"/>
  <c r="BN268" i="1"/>
  <c r="BP268" i="1"/>
  <c r="BP270" i="1"/>
  <c r="Z270" i="1"/>
  <c r="BP284" i="1"/>
  <c r="BN284" i="1"/>
  <c r="Z284" i="1"/>
  <c r="BN291" i="1"/>
  <c r="BP291" i="1"/>
  <c r="BN308" i="1"/>
  <c r="BP308" i="1"/>
  <c r="Y314" i="1"/>
  <c r="BP313" i="1"/>
  <c r="BN313" i="1"/>
  <c r="Z313" i="1"/>
  <c r="Z314" i="1" s="1"/>
  <c r="BN328" i="1"/>
  <c r="Z328" i="1"/>
  <c r="BP361" i="1"/>
  <c r="BN361" i="1"/>
  <c r="Z361" i="1"/>
  <c r="BN437" i="1"/>
  <c r="Z437" i="1"/>
  <c r="BP450" i="1"/>
  <c r="BN450" i="1"/>
  <c r="Z450" i="1"/>
  <c r="Y460" i="1"/>
  <c r="Z458" i="1"/>
  <c r="Z459" i="1" s="1"/>
  <c r="BN474" i="1"/>
  <c r="Z474" i="1"/>
  <c r="Z527" i="1"/>
  <c r="BP527" i="1"/>
  <c r="BP549" i="1"/>
  <c r="BN549" i="1"/>
  <c r="Z549" i="1"/>
  <c r="BN583" i="1"/>
  <c r="BP583" i="1"/>
  <c r="BP594" i="1"/>
  <c r="BN594" i="1"/>
  <c r="Z594" i="1"/>
  <c r="Z38" i="1"/>
  <c r="BN38" i="1"/>
  <c r="Y47" i="1"/>
  <c r="BN53" i="1"/>
  <c r="BP53" i="1"/>
  <c r="BN55" i="1"/>
  <c r="Z61" i="1"/>
  <c r="BN61" i="1"/>
  <c r="Z67" i="1"/>
  <c r="BN67" i="1"/>
  <c r="Z79" i="1"/>
  <c r="BN79" i="1"/>
  <c r="Z87" i="1"/>
  <c r="Z98" i="1"/>
  <c r="BP100" i="1"/>
  <c r="Z103" i="1"/>
  <c r="BN103" i="1"/>
  <c r="Z109" i="1"/>
  <c r="BN109" i="1"/>
  <c r="Z123" i="1"/>
  <c r="Z131" i="1"/>
  <c r="Z142" i="1"/>
  <c r="BN142" i="1"/>
  <c r="BN198" i="1"/>
  <c r="BP198" i="1"/>
  <c r="BN204" i="1"/>
  <c r="Z204" i="1"/>
  <c r="BP220" i="1"/>
  <c r="BN222" i="1"/>
  <c r="BP222" i="1"/>
  <c r="BN249" i="1"/>
  <c r="Z249" i="1"/>
  <c r="BP328" i="1"/>
  <c r="BP348" i="1"/>
  <c r="BN348" i="1"/>
  <c r="Z348" i="1"/>
  <c r="BN353" i="1"/>
  <c r="Z353" i="1"/>
  <c r="BN382" i="1"/>
  <c r="BP382" i="1"/>
  <c r="BN388" i="1"/>
  <c r="BP388" i="1"/>
  <c r="BN399" i="1"/>
  <c r="BP399" i="1"/>
  <c r="X652" i="1"/>
  <c r="BP407" i="1"/>
  <c r="BN407" i="1"/>
  <c r="Z407" i="1"/>
  <c r="BP419" i="1"/>
  <c r="BP437" i="1"/>
  <c r="BP439" i="1"/>
  <c r="BN439" i="1"/>
  <c r="Z439" i="1"/>
  <c r="BP453" i="1"/>
  <c r="BN453" i="1"/>
  <c r="Z453" i="1"/>
  <c r="BP458" i="1"/>
  <c r="Y459" i="1"/>
  <c r="BP469" i="1"/>
  <c r="BN469" i="1"/>
  <c r="Z469" i="1"/>
  <c r="BP474" i="1"/>
  <c r="Y490" i="1"/>
  <c r="BN488" i="1"/>
  <c r="Z488" i="1"/>
  <c r="Z489" i="1" s="1"/>
  <c r="Y489" i="1"/>
  <c r="BP499" i="1"/>
  <c r="BN499" i="1"/>
  <c r="Z499" i="1"/>
  <c r="BP530" i="1"/>
  <c r="BN530" i="1"/>
  <c r="Z530" i="1"/>
  <c r="BP553" i="1"/>
  <c r="BN553" i="1"/>
  <c r="Z553" i="1"/>
  <c r="BP595" i="1"/>
  <c r="BN595" i="1"/>
  <c r="Z595" i="1"/>
  <c r="BP146" i="1"/>
  <c r="BN229" i="1"/>
  <c r="BP229" i="1"/>
  <c r="BN236" i="1"/>
  <c r="BP236" i="1"/>
  <c r="BP272" i="1"/>
  <c r="BP367" i="1"/>
  <c r="BN369" i="1"/>
  <c r="BP369" i="1"/>
  <c r="BN376" i="1"/>
  <c r="BP376" i="1"/>
  <c r="BN425" i="1"/>
  <c r="BP425" i="1"/>
  <c r="BP493" i="1"/>
  <c r="Y494" i="1"/>
  <c r="Y501" i="1"/>
  <c r="BN557" i="1"/>
  <c r="BP557" i="1"/>
  <c r="Z652" i="1"/>
  <c r="Y27" i="1"/>
  <c r="BP36" i="1"/>
  <c r="BP51" i="1"/>
  <c r="BN63" i="1"/>
  <c r="BN77" i="1"/>
  <c r="BP81" i="1"/>
  <c r="BP94" i="1"/>
  <c r="BN101" i="1"/>
  <c r="BN113" i="1"/>
  <c r="BN125" i="1"/>
  <c r="BP126" i="1"/>
  <c r="BN135" i="1"/>
  <c r="BP161" i="1"/>
  <c r="BP214" i="1"/>
  <c r="BP227" i="1"/>
  <c r="BN240" i="1"/>
  <c r="Y256" i="1"/>
  <c r="BN255" i="1"/>
  <c r="BP266" i="1"/>
  <c r="BN277" i="1"/>
  <c r="BP289" i="1"/>
  <c r="Y318" i="1"/>
  <c r="BP321" i="1"/>
  <c r="T652" i="1"/>
  <c r="BN332" i="1"/>
  <c r="BN359" i="1"/>
  <c r="BN411" i="1"/>
  <c r="BP415" i="1"/>
  <c r="Y427" i="1"/>
  <c r="BP445" i="1"/>
  <c r="BN451" i="1"/>
  <c r="BP471" i="1"/>
  <c r="BN477" i="1"/>
  <c r="BP525" i="1"/>
  <c r="BN533" i="1"/>
  <c r="BN550" i="1"/>
  <c r="BN556" i="1"/>
  <c r="Y652" i="1"/>
  <c r="BP24" i="1"/>
  <c r="BP71" i="1"/>
  <c r="Y82" i="1"/>
  <c r="H652" i="1"/>
  <c r="Y210" i="1"/>
  <c r="Y371" i="1"/>
  <c r="Z426" i="1"/>
  <c r="BN527" i="1"/>
  <c r="Y561" i="1"/>
  <c r="BN559" i="1"/>
  <c r="Z593" i="1"/>
  <c r="Z611" i="1"/>
  <c r="Z22" i="1"/>
  <c r="Z40" i="1"/>
  <c r="Y46" i="1"/>
  <c r="Z55" i="1"/>
  <c r="BP63" i="1"/>
  <c r="Z69" i="1"/>
  <c r="BP77" i="1"/>
  <c r="BP101" i="1"/>
  <c r="BP113" i="1"/>
  <c r="Z119" i="1"/>
  <c r="Y132" i="1"/>
  <c r="BP125" i="1"/>
  <c r="Z129" i="1"/>
  <c r="BP135" i="1"/>
  <c r="G652" i="1"/>
  <c r="BN146" i="1"/>
  <c r="Z157" i="1"/>
  <c r="Z158" i="1" s="1"/>
  <c r="Z165" i="1"/>
  <c r="Y172" i="1"/>
  <c r="Z202" i="1"/>
  <c r="Z218" i="1"/>
  <c r="Y232" i="1"/>
  <c r="BP240" i="1"/>
  <c r="Z247" i="1"/>
  <c r="BP255" i="1"/>
  <c r="BP277" i="1"/>
  <c r="Y296" i="1"/>
  <c r="Z293" i="1"/>
  <c r="Z317" i="1"/>
  <c r="Z318" i="1" s="1"/>
  <c r="Y324" i="1"/>
  <c r="BP332" i="1"/>
  <c r="Z351" i="1"/>
  <c r="BP359" i="1"/>
  <c r="Z365" i="1"/>
  <c r="Y401" i="1"/>
  <c r="BP411" i="1"/>
  <c r="BP451" i="1"/>
  <c r="Z472" i="1"/>
  <c r="BP477" i="1"/>
  <c r="Z484" i="1"/>
  <c r="Z498" i="1"/>
  <c r="Z529" i="1"/>
  <c r="BP533" i="1"/>
  <c r="Z548" i="1"/>
  <c r="BP550" i="1"/>
  <c r="Z552" i="1"/>
  <c r="BP556" i="1"/>
  <c r="Y546" i="1"/>
  <c r="BP559" i="1"/>
  <c r="Z565" i="1"/>
  <c r="Z592" i="1"/>
  <c r="Z596" i="1" s="1"/>
  <c r="BN593" i="1"/>
  <c r="Y596" i="1"/>
  <c r="Z610" i="1"/>
  <c r="BN611" i="1"/>
  <c r="Y614" i="1"/>
  <c r="AG652" i="1"/>
  <c r="BN22" i="1"/>
  <c r="Z36" i="1"/>
  <c r="BN40" i="1"/>
  <c r="Z51" i="1"/>
  <c r="BN69" i="1"/>
  <c r="Z81" i="1"/>
  <c r="Y89" i="1"/>
  <c r="Z94" i="1"/>
  <c r="Y105" i="1"/>
  <c r="BN119" i="1"/>
  <c r="Z126" i="1"/>
  <c r="BN129" i="1"/>
  <c r="Y138" i="1"/>
  <c r="Y153" i="1"/>
  <c r="BN157" i="1"/>
  <c r="Z161" i="1"/>
  <c r="BN165" i="1"/>
  <c r="Y199" i="1"/>
  <c r="BN202" i="1"/>
  <c r="Z214" i="1"/>
  <c r="BN218" i="1"/>
  <c r="Z227" i="1"/>
  <c r="BN247" i="1"/>
  <c r="Z266" i="1"/>
  <c r="BN270" i="1"/>
  <c r="Y278" i="1"/>
  <c r="Z289" i="1"/>
  <c r="BN293" i="1"/>
  <c r="BN317" i="1"/>
  <c r="Z321" i="1"/>
  <c r="Y335" i="1"/>
  <c r="BN351" i="1"/>
  <c r="BN365" i="1"/>
  <c r="W652" i="1"/>
  <c r="Z415" i="1"/>
  <c r="Y421" i="1"/>
  <c r="BN435" i="1"/>
  <c r="Z445" i="1"/>
  <c r="Z471" i="1"/>
  <c r="BN472" i="1"/>
  <c r="BN484" i="1"/>
  <c r="BN498" i="1"/>
  <c r="Z525" i="1"/>
  <c r="BN529" i="1"/>
  <c r="BN548" i="1"/>
  <c r="BN552" i="1"/>
  <c r="Z569" i="1"/>
  <c r="Z571" i="1" s="1"/>
  <c r="BN570" i="1"/>
  <c r="Z584" i="1"/>
  <c r="BN585" i="1"/>
  <c r="Y615" i="1"/>
  <c r="Z625" i="1"/>
  <c r="Z627" i="1" s="1"/>
  <c r="BN626" i="1"/>
  <c r="BP634" i="1"/>
  <c r="BN565" i="1"/>
  <c r="BN592" i="1"/>
  <c r="Z614" i="1"/>
  <c r="BN610" i="1"/>
  <c r="X646" i="1"/>
  <c r="Y64" i="1"/>
  <c r="Y74" i="1"/>
  <c r="Y114" i="1"/>
  <c r="Y121" i="1"/>
  <c r="Z135" i="1"/>
  <c r="Y149" i="1"/>
  <c r="BP157" i="1"/>
  <c r="BN161" i="1"/>
  <c r="BP202" i="1"/>
  <c r="BN227" i="1"/>
  <c r="Z277" i="1"/>
  <c r="Z278" i="1" s="1"/>
  <c r="Y285" i="1"/>
  <c r="BP317" i="1"/>
  <c r="BN321" i="1"/>
  <c r="Z332" i="1"/>
  <c r="Y356" i="1"/>
  <c r="BP365" i="1"/>
  <c r="BN445" i="1"/>
  <c r="BP548" i="1"/>
  <c r="BN569" i="1"/>
  <c r="BN625" i="1"/>
  <c r="Y635" i="1"/>
  <c r="C652" i="1"/>
  <c r="BP44" i="1"/>
  <c r="D652" i="1"/>
  <c r="BN85" i="1"/>
  <c r="Y95" i="1"/>
  <c r="BN98" i="1"/>
  <c r="BP123" i="1"/>
  <c r="BP169" i="1"/>
  <c r="I652" i="1"/>
  <c r="Z259" i="1"/>
  <c r="Z260" i="1" s="1"/>
  <c r="Y273" i="1"/>
  <c r="BN419" i="1"/>
  <c r="Y455" i="1"/>
  <c r="BN458" i="1"/>
  <c r="BP488" i="1"/>
  <c r="Y567" i="1"/>
  <c r="BP592" i="1"/>
  <c r="H9" i="1"/>
  <c r="A10" i="1"/>
  <c r="B652" i="1"/>
  <c r="X643" i="1"/>
  <c r="X644" i="1"/>
  <c r="Z23" i="1"/>
  <c r="BN23" i="1"/>
  <c r="BP23" i="1"/>
  <c r="Z25" i="1"/>
  <c r="BN25" i="1"/>
  <c r="Y26" i="1"/>
  <c r="X642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2" i="1"/>
  <c r="Z45" i="1"/>
  <c r="Z46" i="1" s="1"/>
  <c r="BN45" i="1"/>
  <c r="BP45" i="1"/>
  <c r="Z50" i="1"/>
  <c r="BN50" i="1"/>
  <c r="BP50" i="1"/>
  <c r="Z52" i="1"/>
  <c r="BN52" i="1"/>
  <c r="Z54" i="1"/>
  <c r="BN54" i="1"/>
  <c r="Z56" i="1"/>
  <c r="BN56" i="1"/>
  <c r="Y57" i="1"/>
  <c r="Z60" i="1"/>
  <c r="BN60" i="1"/>
  <c r="BP60" i="1"/>
  <c r="Z62" i="1"/>
  <c r="BN62" i="1"/>
  <c r="Y65" i="1"/>
  <c r="Z68" i="1"/>
  <c r="BN68" i="1"/>
  <c r="Z70" i="1"/>
  <c r="BN70" i="1"/>
  <c r="Z72" i="1"/>
  <c r="BN72" i="1"/>
  <c r="Y73" i="1"/>
  <c r="Z76" i="1"/>
  <c r="BN76" i="1"/>
  <c r="BP76" i="1"/>
  <c r="Z78" i="1"/>
  <c r="BN78" i="1"/>
  <c r="Z80" i="1"/>
  <c r="BN80" i="1"/>
  <c r="Y83" i="1"/>
  <c r="Z86" i="1"/>
  <c r="Z88" i="1" s="1"/>
  <c r="BN86" i="1"/>
  <c r="BP86" i="1"/>
  <c r="E652" i="1"/>
  <c r="Z93" i="1"/>
  <c r="Z95" i="1" s="1"/>
  <c r="BN93" i="1"/>
  <c r="BP93" i="1"/>
  <c r="Y96" i="1"/>
  <c r="Z99" i="1"/>
  <c r="BN99" i="1"/>
  <c r="Z102" i="1"/>
  <c r="BN102" i="1"/>
  <c r="Y106" i="1"/>
  <c r="F652" i="1"/>
  <c r="Z110" i="1"/>
  <c r="BN110" i="1"/>
  <c r="BP110" i="1"/>
  <c r="Z112" i="1"/>
  <c r="BN112" i="1"/>
  <c r="Y115" i="1"/>
  <c r="Z118" i="1"/>
  <c r="Z120" i="1" s="1"/>
  <c r="BN118" i="1"/>
  <c r="BP118" i="1"/>
  <c r="Z124" i="1"/>
  <c r="BN124" i="1"/>
  <c r="Z127" i="1"/>
  <c r="BN127" i="1"/>
  <c r="Z128" i="1"/>
  <c r="BN128" i="1"/>
  <c r="Z130" i="1"/>
  <c r="BN130" i="1"/>
  <c r="Y133" i="1"/>
  <c r="Z136" i="1"/>
  <c r="Z137" i="1" s="1"/>
  <c r="BN136" i="1"/>
  <c r="BP136" i="1"/>
  <c r="Z141" i="1"/>
  <c r="Z143" i="1" s="1"/>
  <c r="BN141" i="1"/>
  <c r="BP141" i="1"/>
  <c r="Y144" i="1"/>
  <c r="Z147" i="1"/>
  <c r="Z148" i="1" s="1"/>
  <c r="BN147" i="1"/>
  <c r="BP147" i="1"/>
  <c r="Z151" i="1"/>
  <c r="Z153" i="1" s="1"/>
  <c r="BN151" i="1"/>
  <c r="BP151" i="1"/>
  <c r="Y154" i="1"/>
  <c r="Y159" i="1"/>
  <c r="Z162" i="1"/>
  <c r="BN162" i="1"/>
  <c r="Z164" i="1"/>
  <c r="BN164" i="1"/>
  <c r="Y167" i="1"/>
  <c r="Z170" i="1"/>
  <c r="Z171" i="1" s="1"/>
  <c r="BN170" i="1"/>
  <c r="Y171" i="1"/>
  <c r="Z176" i="1"/>
  <c r="Z177" i="1" s="1"/>
  <c r="BN176" i="1"/>
  <c r="BP176" i="1"/>
  <c r="Y177" i="1"/>
  <c r="Z180" i="1"/>
  <c r="BN180" i="1"/>
  <c r="BP180" i="1"/>
  <c r="Z182" i="1"/>
  <c r="BN182" i="1"/>
  <c r="Z184" i="1"/>
  <c r="BN184" i="1"/>
  <c r="Z186" i="1"/>
  <c r="BN186" i="1"/>
  <c r="BP203" i="1"/>
  <c r="BN203" i="1"/>
  <c r="Z203" i="1"/>
  <c r="BP207" i="1"/>
  <c r="BN207" i="1"/>
  <c r="Z207" i="1"/>
  <c r="F9" i="1"/>
  <c r="J9" i="1"/>
  <c r="Y41" i="1"/>
  <c r="Y58" i="1"/>
  <c r="Y143" i="1"/>
  <c r="Y178" i="1"/>
  <c r="Z181" i="1"/>
  <c r="BN181" i="1"/>
  <c r="Z183" i="1"/>
  <c r="BN183" i="1"/>
  <c r="Z185" i="1"/>
  <c r="BN185" i="1"/>
  <c r="Z187" i="1"/>
  <c r="BN187" i="1"/>
  <c r="Y188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5" i="1"/>
  <c r="Y224" i="1"/>
  <c r="BP213" i="1"/>
  <c r="BN213" i="1"/>
  <c r="Z213" i="1"/>
  <c r="J652" i="1"/>
  <c r="Y194" i="1"/>
  <c r="Z215" i="1"/>
  <c r="BN215" i="1"/>
  <c r="Z217" i="1"/>
  <c r="BN217" i="1"/>
  <c r="Z219" i="1"/>
  <c r="BN219" i="1"/>
  <c r="Z221" i="1"/>
  <c r="BN221" i="1"/>
  <c r="Z223" i="1"/>
  <c r="BN223" i="1"/>
  <c r="Z228" i="1"/>
  <c r="BN228" i="1"/>
  <c r="BP228" i="1"/>
  <c r="Z230" i="1"/>
  <c r="BN230" i="1"/>
  <c r="Z235" i="1"/>
  <c r="BN235" i="1"/>
  <c r="BP235" i="1"/>
  <c r="Z237" i="1"/>
  <c r="BN237" i="1"/>
  <c r="Z239" i="1"/>
  <c r="BN239" i="1"/>
  <c r="Z241" i="1"/>
  <c r="BN241" i="1"/>
  <c r="Y244" i="1"/>
  <c r="L652" i="1"/>
  <c r="Z248" i="1"/>
  <c r="BN248" i="1"/>
  <c r="BP248" i="1"/>
  <c r="Z250" i="1"/>
  <c r="BN250" i="1"/>
  <c r="Z252" i="1"/>
  <c r="BN252" i="1"/>
  <c r="Z254" i="1"/>
  <c r="BN254" i="1"/>
  <c r="Y257" i="1"/>
  <c r="M652" i="1"/>
  <c r="Z265" i="1"/>
  <c r="BN265" i="1"/>
  <c r="BP265" i="1"/>
  <c r="Z267" i="1"/>
  <c r="BN267" i="1"/>
  <c r="Z269" i="1"/>
  <c r="BN269" i="1"/>
  <c r="Z271" i="1"/>
  <c r="BN271" i="1"/>
  <c r="Y274" i="1"/>
  <c r="Y279" i="1"/>
  <c r="P652" i="1"/>
  <c r="Z283" i="1"/>
  <c r="Z285" i="1" s="1"/>
  <c r="BN283" i="1"/>
  <c r="BP283" i="1"/>
  <c r="Y286" i="1"/>
  <c r="Q652" i="1"/>
  <c r="Z290" i="1"/>
  <c r="BN290" i="1"/>
  <c r="BP290" i="1"/>
  <c r="Z292" i="1"/>
  <c r="BN292" i="1"/>
  <c r="Z294" i="1"/>
  <c r="BN294" i="1"/>
  <c r="Y295" i="1"/>
  <c r="Z299" i="1"/>
  <c r="Z300" i="1" s="1"/>
  <c r="BN299" i="1"/>
  <c r="BP299" i="1"/>
  <c r="Y300" i="1"/>
  <c r="Z303" i="1"/>
  <c r="Z304" i="1" s="1"/>
  <c r="BN303" i="1"/>
  <c r="BP303" i="1"/>
  <c r="Y304" i="1"/>
  <c r="Z307" i="1"/>
  <c r="Z309" i="1" s="1"/>
  <c r="BN307" i="1"/>
  <c r="BP307" i="1"/>
  <c r="Y310" i="1"/>
  <c r="S652" i="1"/>
  <c r="Y315" i="1"/>
  <c r="Z322" i="1"/>
  <c r="Z323" i="1" s="1"/>
  <c r="BN322" i="1"/>
  <c r="BP322" i="1"/>
  <c r="Z327" i="1"/>
  <c r="Z329" i="1" s="1"/>
  <c r="BN327" i="1"/>
  <c r="BP327" i="1"/>
  <c r="Y330" i="1"/>
  <c r="Z333" i="1"/>
  <c r="Z334" i="1" s="1"/>
  <c r="BN333" i="1"/>
  <c r="BP333" i="1"/>
  <c r="Z337" i="1"/>
  <c r="Z338" i="1" s="1"/>
  <c r="BN337" i="1"/>
  <c r="BP337" i="1"/>
  <c r="Y338" i="1"/>
  <c r="Z342" i="1"/>
  <c r="Z343" i="1" s="1"/>
  <c r="BN342" i="1"/>
  <c r="BP342" i="1"/>
  <c r="Y343" i="1"/>
  <c r="Z347" i="1"/>
  <c r="BN347" i="1"/>
  <c r="BP347" i="1"/>
  <c r="Z349" i="1"/>
  <c r="BN349" i="1"/>
  <c r="BP350" i="1"/>
  <c r="BN350" i="1"/>
  <c r="Z350" i="1"/>
  <c r="BP354" i="1"/>
  <c r="BN354" i="1"/>
  <c r="Z354" i="1"/>
  <c r="Y363" i="1"/>
  <c r="BP358" i="1"/>
  <c r="BN358" i="1"/>
  <c r="Z358" i="1"/>
  <c r="Y362" i="1"/>
  <c r="BP366" i="1"/>
  <c r="BN366" i="1"/>
  <c r="Z366" i="1"/>
  <c r="BP370" i="1"/>
  <c r="BN370" i="1"/>
  <c r="Z370" i="1"/>
  <c r="Y372" i="1"/>
  <c r="Y378" i="1"/>
  <c r="BP374" i="1"/>
  <c r="BN374" i="1"/>
  <c r="Z374" i="1"/>
  <c r="Z377" i="1" s="1"/>
  <c r="Y243" i="1"/>
  <c r="Y301" i="1"/>
  <c r="Y329" i="1"/>
  <c r="Y344" i="1"/>
  <c r="V652" i="1"/>
  <c r="Y355" i="1"/>
  <c r="BP352" i="1"/>
  <c r="BN352" i="1"/>
  <c r="Z352" i="1"/>
  <c r="BP360" i="1"/>
  <c r="BN360" i="1"/>
  <c r="Z360" i="1"/>
  <c r="BP368" i="1"/>
  <c r="BN368" i="1"/>
  <c r="Z368" i="1"/>
  <c r="Y384" i="1"/>
  <c r="BP380" i="1"/>
  <c r="BN380" i="1"/>
  <c r="Z380" i="1"/>
  <c r="Y385" i="1"/>
  <c r="Y391" i="1"/>
  <c r="Y396" i="1"/>
  <c r="Y402" i="1"/>
  <c r="Y416" i="1"/>
  <c r="Y422" i="1"/>
  <c r="Y431" i="1"/>
  <c r="Y442" i="1"/>
  <c r="Y448" i="1"/>
  <c r="Y456" i="1"/>
  <c r="Y481" i="1"/>
  <c r="Y485" i="1"/>
  <c r="Y502" i="1"/>
  <c r="AB652" i="1"/>
  <c r="Y508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Z381" i="1"/>
  <c r="BN381" i="1"/>
  <c r="Z383" i="1"/>
  <c r="BN383" i="1"/>
  <c r="Z387" i="1"/>
  <c r="BN387" i="1"/>
  <c r="BP387" i="1"/>
  <c r="Z389" i="1"/>
  <c r="BN389" i="1"/>
  <c r="Z394" i="1"/>
  <c r="Z395" i="1" s="1"/>
  <c r="BN394" i="1"/>
  <c r="BP394" i="1"/>
  <c r="Y395" i="1"/>
  <c r="Z398" i="1"/>
  <c r="BN398" i="1"/>
  <c r="BP398" i="1"/>
  <c r="Z400" i="1"/>
  <c r="BN400" i="1"/>
  <c r="Z406" i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Z429" i="1"/>
  <c r="Z430" i="1" s="1"/>
  <c r="BN429" i="1"/>
  <c r="BP429" i="1"/>
  <c r="Z434" i="1"/>
  <c r="BN434" i="1"/>
  <c r="BP434" i="1"/>
  <c r="Z436" i="1"/>
  <c r="BN436" i="1"/>
  <c r="Z438" i="1"/>
  <c r="BN438" i="1"/>
  <c r="Z440" i="1"/>
  <c r="BN440" i="1"/>
  <c r="Y443" i="1"/>
  <c r="Z446" i="1"/>
  <c r="Z447" i="1" s="1"/>
  <c r="BN446" i="1"/>
  <c r="Z452" i="1"/>
  <c r="BN452" i="1"/>
  <c r="Z454" i="1"/>
  <c r="BN454" i="1"/>
  <c r="Z464" i="1"/>
  <c r="BN464" i="1"/>
  <c r="BP464" i="1"/>
  <c r="Z465" i="1"/>
  <c r="BN465" i="1"/>
  <c r="Z466" i="1"/>
  <c r="BN466" i="1"/>
  <c r="Z467" i="1"/>
  <c r="BN467" i="1"/>
  <c r="Z470" i="1"/>
  <c r="BN470" i="1"/>
  <c r="Z473" i="1"/>
  <c r="BN473" i="1"/>
  <c r="Z476" i="1"/>
  <c r="BN476" i="1"/>
  <c r="Z478" i="1"/>
  <c r="BN478" i="1"/>
  <c r="Z479" i="1"/>
  <c r="BN479" i="1"/>
  <c r="Y480" i="1"/>
  <c r="Z483" i="1"/>
  <c r="BN483" i="1"/>
  <c r="BP483" i="1"/>
  <c r="AA652" i="1"/>
  <c r="Y495" i="1"/>
  <c r="Z497" i="1"/>
  <c r="BN497" i="1"/>
  <c r="BP497" i="1"/>
  <c r="Z500" i="1"/>
  <c r="BN500" i="1"/>
  <c r="Z505" i="1"/>
  <c r="BN505" i="1"/>
  <c r="BP505" i="1"/>
  <c r="Z506" i="1"/>
  <c r="BN506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39" i="1"/>
  <c r="Y545" i="1"/>
  <c r="BP541" i="1"/>
  <c r="BN541" i="1"/>
  <c r="Z541" i="1"/>
  <c r="BP543" i="1"/>
  <c r="BN543" i="1"/>
  <c r="Z543" i="1"/>
  <c r="Y560" i="1"/>
  <c r="Y566" i="1"/>
  <c r="Y578" i="1"/>
  <c r="BP587" i="1"/>
  <c r="BN587" i="1"/>
  <c r="Z587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Z554" i="1"/>
  <c r="BN554" i="1"/>
  <c r="Z555" i="1"/>
  <c r="BN555" i="1"/>
  <c r="Z558" i="1"/>
  <c r="BN558" i="1"/>
  <c r="Z564" i="1"/>
  <c r="Z566" i="1" s="1"/>
  <c r="BN564" i="1"/>
  <c r="Z576" i="1"/>
  <c r="Z577" i="1" s="1"/>
  <c r="BN576" i="1"/>
  <c r="BP576" i="1"/>
  <c r="Y577" i="1"/>
  <c r="AF652" i="1"/>
  <c r="Y589" i="1"/>
  <c r="BP586" i="1"/>
  <c r="BN586" i="1"/>
  <c r="Z586" i="1"/>
  <c r="Z589" i="1" s="1"/>
  <c r="BP588" i="1"/>
  <c r="BN588" i="1"/>
  <c r="Z588" i="1"/>
  <c r="Y590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07" i="1"/>
  <c r="Y622" i="1"/>
  <c r="Y621" i="1"/>
  <c r="BP617" i="1"/>
  <c r="BN617" i="1"/>
  <c r="Z617" i="1"/>
  <c r="BP619" i="1"/>
  <c r="BN619" i="1"/>
  <c r="Z619" i="1"/>
  <c r="Y628" i="1"/>
  <c r="Z630" i="1"/>
  <c r="Z631" i="1" s="1"/>
  <c r="BN630" i="1"/>
  <c r="BP630" i="1"/>
  <c r="Y631" i="1"/>
  <c r="Z638" i="1"/>
  <c r="BN638" i="1"/>
  <c r="BP638" i="1"/>
  <c r="Z639" i="1"/>
  <c r="BN639" i="1"/>
  <c r="Y640" i="1"/>
  <c r="Z560" i="1" l="1"/>
  <c r="Z621" i="1"/>
  <c r="Z545" i="1"/>
  <c r="Z508" i="1"/>
  <c r="Z485" i="1"/>
  <c r="Z401" i="1"/>
  <c r="Z256" i="1"/>
  <c r="Z231" i="1"/>
  <c r="Z73" i="1"/>
  <c r="Z455" i="1"/>
  <c r="Z371" i="1"/>
  <c r="Z166" i="1"/>
  <c r="Z132" i="1"/>
  <c r="Z210" i="1"/>
  <c r="Z114" i="1"/>
  <c r="Z295" i="1"/>
  <c r="Y642" i="1"/>
  <c r="Z273" i="1"/>
  <c r="Z480" i="1"/>
  <c r="Z442" i="1"/>
  <c r="Z26" i="1"/>
  <c r="Y643" i="1"/>
  <c r="Y644" i="1"/>
  <c r="Z105" i="1"/>
  <c r="Z362" i="1"/>
  <c r="Z355" i="1"/>
  <c r="Z224" i="1"/>
  <c r="Z188" i="1"/>
  <c r="Z64" i="1"/>
  <c r="Z57" i="1"/>
  <c r="X645" i="1"/>
  <c r="Z640" i="1"/>
  <c r="Z606" i="1"/>
  <c r="Z501" i="1"/>
  <c r="Z416" i="1"/>
  <c r="Z390" i="1"/>
  <c r="Z538" i="1"/>
  <c r="Z384" i="1"/>
  <c r="Z243" i="1"/>
  <c r="Z82" i="1"/>
  <c r="Z41" i="1"/>
  <c r="Y646" i="1"/>
  <c r="Z647" i="1" l="1"/>
  <c r="Y645" i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<sst xmlns="http://schemas.openxmlformats.org/spreadsheetml/2006/main" count="3014" uniqueCount="1073">
  <si>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</si>
  <si>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</si>
  <si>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</si>
  <si>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</si>
  <si>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</si>
  <si>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</si>
  <si>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</si>
  <si>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</si>
  <si>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</si>
  <si>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</si>
  <si>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</si>
  <si>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</si>
  <si>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</si>
  <si>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</si>
  <si>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</si>
  <si>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</si>
  <si>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</si>
  <si>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</si>
  <si>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</si>
  <si>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</si>
  <si>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</si>
  <si>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</si>
  <si>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</si>
  <si>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</si>
  <si>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</si>
  <si>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</si>
  <si>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</si>
  <si>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</si>
  <si>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</si>
  <si>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</si>
  <si>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</si>
  <si>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</si>
  <si>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</si>
  <si>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</si>
  <si>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</si>
  <si>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</si>
  <si>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</si>
  <si>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</si>
  <si>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</si>
  <si>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</si>
  <si>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</si>
  <si>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</si>
  <si>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</si>
  <si>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</si>
  <si>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</si>
  <si>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</si>
  <si>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</si>
  <si>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</si>
  <si>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</si>
  <si>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</si>
  <si>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</si>
  <si>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</si>
  <si>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</si>
  <si>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</si>
  <si>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</si>
  <si>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</si>
  <si>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</si>
  <si>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</si>
  <si>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</si>
  <si>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</si>
  <si>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</si>
  <si>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</si>
  <si>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</si>
  <si>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</si>
  <si>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</si>
  <si>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</si>
  <si>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</si>
  <si>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</si>
  <si>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</si>
  <si>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</si>
  <si>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</si>
  <si>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</si>
  <si>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</si>
  <si>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</si>
  <si>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</si>
  <si>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</si>
  <si>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</si>
  <si>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</si>
  <si>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</si>
  <si>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</si>
  <si>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</si>
  <si>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</si>
  <si>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</si>
  <si>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</si>
  <si>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</si>
  <si>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</si>
  <si>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</si>
  <si>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</si>
  <si>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</si>
  <si>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</si>
  <si>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</si>
  <si>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</si>
  <si>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</si>
  <si>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</si>
  <si>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</si>
  <si>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</si>
  <si>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</si>
  <si>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</si>
  <si>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</si>
  <si>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</si>
  <si>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</si>
  <si>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</si>
  <si>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</si>
  <si>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</si>
  <si>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</si>
  <si>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</si>
  <si>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</si>
  <si>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</si>
  <si>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</si>
  <si>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</si>
  <si>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</si>
  <si>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</si>
  <si>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</si>
  <si>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</si>
  <si>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</si>
  <si>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</si>
  <si>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</si>
  <si>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</si>
  <si>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</si>
  <si>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</si>
  <si>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</si>
  <si>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</si>
  <si>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</si>
  <si>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</si>
  <si>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</si>
  <si>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</si>
  <si>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</si>
  <si>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</si>
  <si>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</si>
  <si>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</si>
  <si>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</si>
  <si>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</si>
  <si>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</si>
  <si>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</si>
  <si>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</si>
  <si>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</si>
  <si>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</si>
  <si>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</si>
  <si>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</si>
  <si>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</si>
  <si>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</si>
  <si>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</si>
  <si>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</si>
  <si>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</si>
  <si>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</si>
  <si>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</si>
  <si>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</si>
  <si>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</si>
  <si>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</si>
  <si>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</si>
  <si>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</si>
  <si>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</si>
  <si>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</si>
  <si>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</si>
  <si>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</si>
  <si>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</si>
  <si>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</si>
  <si>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</si>
  <si>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</si>
  <si>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</si>
  <si>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</si>
  <si>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</si>
  <si>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</si>
  <si>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</si>
  <si>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</si>
  <si>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</si>
  <si>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</si>
  <si>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</si>
  <si>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</si>
  <si>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</si>
  <si>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</si>
  <si>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</si>
  <si>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</si>
  <si>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</si>
  <si>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</si>
  <si>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</si>
  <si>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</si>
  <si>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</si>
  <si>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</si>
  <si>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</si>
  <si>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</si>
  <si>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</si>
  <si>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</si>
  <si>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</si>
  <si>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</si>
  <si>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</si>
  <si>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</si>
  <si>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</si>
  <si>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</si>
  <si>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</si>
  <si>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</si>
  <si>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</si>
  <si>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</si>
  <si>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</si>
  <si>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</si>
  <si>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</si>
  <si>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</si>
  <si>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</si>
  <si>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</si>
  <si>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</si>
  <si>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</si>
  <si>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</si>
  <si>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</si>
  <si>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</si>
  <si>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</si>
  <si>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</si>
  <si>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</si>
  <si>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</si>
  <si>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</si>
  <si>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</si>
  <si>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</si>
  <si>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</si>
  <si>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</si>
  <si>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</si>
  <si>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</si>
  <si>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</si>
  <si>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</si>
  <si>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</si>
  <si>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</si>
  <si>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</si>
  <si>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</si>
  <si>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</si>
  <si>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</si>
  <si>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</si>
  <si>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</si>
  <si>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</si>
  <si>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</si>
  <si>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</si>
  <si>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</si>
  <si>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</si>
  <si>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</si>
  <si>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</si>
  <si>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</si>
  <si>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</si>
  <si>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</si>
  <si>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</si>
  <si>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</si>
  <si>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</si>
  <si>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</si>
  <si>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</si>
  <si>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</si>
  <si>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</si>
  <si>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</si>
  <si>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</si>
  <si>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</si>
  <si>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</si>
  <si>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</si>
  <si>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</si>
  <si>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</si>
  <si>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</si>
  <si>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</si>
  <si>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</si>
  <si>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</si>
  <si>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</si>
  <si>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</si>
  <si>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</si>
  <si>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</si>
  <si>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</si>
  <si>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</si>
  <si>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</si>
  <si>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</si>
  <si>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</si>
  <si>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</si>
  <si>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</si>
  <si>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</si>
  <si>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</si>
  <si>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</si>
  <si>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</si>
  <si>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</si>
  <si>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</si>
  <si>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</si>
  <si>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</si>
  <si>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</si>
  <si>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</si>
  <si>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</si>
  <si>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</si>
  <si>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</si>
  <si>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</si>
  <si>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</si>
  <si>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</si>
  <si>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</si>
  <si>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</si>
  <si>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</si>
  <si>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</si>
  <si>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</si>
  <si>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</si>
  <si>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</si>
  <si>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</si>
  <si>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</si>
  <si>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</si>
  <si>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</si>
  <si>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</si>
  <si>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</si>
  <si>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</si>
  <si>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</si>
  <si>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</si>
  <si>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</si>
  <si>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</si>
  <si>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</si>
  <si>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</si>
  <si>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</si>
  <si>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</si>
  <si>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</si>
  <si>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</si>
  <si>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</si>
  <si>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</si>
  <si>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</si>
  <si>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</si>
  <si>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</si>
  <si>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</si>
  <si>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</si>
  <si>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</si>
  <si>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</si>
  <si>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</si>
  <si>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</si>
  <si>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</si>
  <si>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</si>
  <si>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</si>
  <si>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</si>
  <si>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</si>
  <si>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</si>
  <si>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</si>
  <si>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</si>
  <si>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</si>
  <si>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</si>
  <si>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</si>
  <si>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</si>
  <si>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</si>
  <si>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</si>
  <si>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</si>
  <si>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</si>
  <si>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</si>
  <si>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</si>
  <si>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</si>
  <si>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</si>
  <si>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</si>
  <si>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</si>
  <si>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</si>
  <si>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</si>
  <si>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</si>
  <si>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</si>
  <si>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</si>
  <si>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</si>
  <si>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</si>
  <si>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</si>
  <si>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</si>
  <si>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</si>
  <si>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</si>
  <si>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</si>
  <si>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</si>
  <si>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</si>
  <si>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</si>
  <si>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</si>
  <si>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</si>
  <si>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</si>
  <si>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</si>
  <si>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</si>
  <si>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</si>
  <si>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</si>
  <si>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</si>
  <si>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</si>
  <si>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</si>
  <si>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</si>
  <si>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</si>
  <si>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</si>
  <si>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</si>
  <si>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</si>
  <si>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</si>
  <si>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</si>
  <si>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</si>
  <si>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</si>
  <si>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</si>
  <si>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</si>
  <si>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</si>
  <si>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</si>
  <si>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</si>
  <si>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</si>
  <si>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</si>
  <si>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</si>
  <si>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</si>
  <si>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</si>
  <si>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</si>
  <si>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</si>
  <si>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</si>
  <si>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</si>
  <si>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</si>
  <si>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</si>
  <si>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</si>
  <si>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</si>
  <si>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</si>
  <si>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</si>
  <si>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</si>
  <si>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</si>
  <si>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</si>
  <si>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</si>
  <si>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</si>
  <si>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</si>
  <si>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</si>
  <si>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</si>
  <si>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</si>
  <si>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</si>
  <si>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</si>
  <si>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</si>
  <si>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</si>
  <si>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</si>
  <si>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</si>
  <si>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</si>
  <si>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</si>
  <si>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</si>
  <si>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</si>
  <si>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</si>
  <si>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</si>
  <si>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</si>
  <si>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</si>
  <si>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</si>
  <si>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</si>
  <si>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</si>
  <si>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</si>
  <si>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</si>
  <si>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</si>
  <si>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</si>
  <si>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</si>
  <si>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</si>
  <si>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</si>
  <si>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</si>
  <si>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</si>
  <si>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</si>
  <si>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</si>
  <si>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</si>
  <si>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</si>
  <si>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</si>
  <si>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</si>
  <si>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</si>
  <si>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</si>
  <si>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</si>
  <si>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</si>
  <si>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</si>
  <si>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</si>
  <si>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</si>
  <si>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</si>
  <si>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</si>
  <si>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</si>
  <si>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</si>
  <si>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</si>
  <si>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</si>
  <si>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</si>
  <si>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</si>
  <si>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</si>
  <si>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</si>
  <si>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</si>
  <si>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</si>
  <si>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</si>
  <si>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</si>
  <si>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</si>
  <si>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</si>
  <si>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</si>
  <si>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</si>
  <si>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</si>
  <si>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</si>
  <si>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</si>
  <si>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</si>
  <si>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</si>
  <si>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</si>
  <si>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</si>
  <si>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</si>
  <si>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</si>
  <si>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</si>
  <si>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</si>
  <si>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</si>
  <si>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</si>
  <si>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</si>
  <si>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</si>
  <si>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</si>
  <si>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</si>
  <si>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</si>
  <si>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</si>
  <si>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</si>
  <si>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</si>
  <si>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</si>
  <si>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</si>
  <si>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</si>
  <si>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</si>
  <si>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</si>
  <si>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</si>
  <si>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</si>
  <si>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</si>
  <si>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</si>
  <si>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</si>
  <si>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</si>
  <si>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</si>
  <si>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</si>
  <si>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</si>
  <si>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</si>
  <si>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</si>
  <si>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</si>
  <si>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</si>
  <si>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</si>
  <si>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</si>
  <si>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</si>
  <si>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</si>
  <si>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</si>
  <si>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</si>
  <si>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</si>
  <si>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</si>
  <si>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</si>
  <si>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</si>
  <si>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</si>
  <si>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</si>
  <si>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</si>
  <si>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</si>
  <si>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</si>
  <si>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</si>
  <si>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</si>
  <si>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</si>
  <si>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</si>
  <si>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</si>
  <si>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</si>
  <si>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</si>
  <si>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</si>
  <si>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</si>
  <si>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</si>
  <si>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</si>
  <si>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</si>
  <si>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</si>
  <si>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</si>
  <si>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</si>
  <si>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</si>
  <si>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</si>
  <si>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</si>
  <si>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</si>
  <si>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</si>
  <si>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</si>
  <si>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</si>
  <si>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</si>
  <si>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</si>
  <si>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</si>
  <si>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</si>
  <si>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</si>
  <si>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</si>
  <si>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</si>
  <si>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</si>
  <si>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</si>
  <si>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</si>
  <si>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</si>
  <si>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</si>
  <si>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</si>
  <si>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</si>
  <si>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</si>
  <si>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</si>
  <si>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</si>
  <si>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</si>
  <si>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</si>
  <si>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</si>
  <si>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</si>
  <si>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</si>
  <si>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</si>
  <si>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</si>
  <si>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</si>
  <si>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</si>
  <si>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</si>
  <si>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</si>
  <si>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</si>
  <si>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</si>
  <si>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</si>
  <si>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</si>
  <si>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</si>
  <si>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</si>
  <si>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</si>
  <si>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</si>
  <si>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</si>
  <si>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</si>
  <si>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</si>
  <si>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</si>
  <si>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</si>
  <si>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</si>
  <si>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</si>
  <si>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</si>
  <si>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</si>
  <si>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</si>
  <si>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</si>
  <si>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</si>
  <si>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</si>
  <si>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</si>
  <si>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</si>
  <si>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</si>
  <si>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</si>
  <si>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</si>
  <si>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</si>
  <si>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</si>
  <si>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</si>
  <si>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</si>
  <si>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</si>
  <si>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</si>
  <si>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</si>
  <si>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</si>
  <si>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</si>
  <si>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</si>
  <si>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</si>
  <si>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</si>
  <si>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</si>
  <si>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</si>
  <si>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</si>
  <si>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</si>
  <si>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</si>
  <si>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</si>
  <si>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</si>
  <si>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</si>
  <si>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</si>
  <si>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</si>
  <si>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</si>
  <si>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</si>
  <si>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</si>
  <si>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</si>
  <si>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</si>
  <si>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</si>
  <si>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</si>
  <si>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</si>
  <si>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</si>
  <si>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</si>
  <si>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</si>
  <si>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</si>
  <si>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</si>
  <si>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</si>
  <si>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</si>
  <si>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</si>
  <si>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</si>
  <si>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</si>
  <si>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</si>
  <si>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</si>
  <si>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</si>
  <si>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</si>
  <si>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</si>
  <si>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</si>
  <si>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</si>
  <si>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</si>
  <si>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</si>
  <si>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</si>
  <si>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</si>
  <si>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</si>
  <si>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</si>
  <si>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</si>
  <si>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</si>
  <si>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</si>
  <si>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</si>
  <si>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</si>
  <si>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</si>
  <si>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</si>
  <si>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</si>
  <si>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</si>
  <si>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</si>
  <si>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</si>
  <si>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</si>
  <si>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</si>
  <si>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</si>
  <si>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</si>
  <si>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</si>
  <si>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</si>
  <si>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</si>
  <si>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</si>
  <si>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</si>
  <si>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</si>
  <si>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</si>
  <si>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</si>
  <si>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</si>
  <si>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</si>
  <si>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</si>
  <si>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</si>
  <si>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</si>
  <si>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</si>
  <si>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</si>
  <si>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</si>
  <si>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</si>
  <si>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</si>
  <si>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</si>
  <si>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</si>
  <si>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</si>
  <si>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</si>
  <si>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</si>
  <si>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</si>
  <si>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</si>
  <si>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</si>
  <si>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</si>
  <si>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</si>
  <si>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</si>
  <si>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</si>
  <si>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</si>
  <si>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</si>
  <si>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</si>
  <si>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</si>
  <si>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</si>
  <si>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</si>
  <si>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</si>
  <si>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</si>
  <si>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</si>
  <si>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</si>
  <si>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</si>
  <si>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</si>
  <si>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</si>
  <si>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</si>
  <si>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</si>
  <si>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</si>
  <si>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</si>
  <si>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</si>
  <si>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</si>
  <si>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</si>
  <si>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</si>
  <si>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</si>
  <si>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</si>
  <si>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</si>
  <si>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</si>
  <si>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</si>
  <si>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</si>
  <si>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</si>
  <si>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</si>
  <si>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</si>
  <si>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</si>
  <si>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</si>
  <si>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</si>
  <si>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</si>
  <si>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</si>
  <si>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</si>
  <si>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</si>
  <si>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</si>
  <si>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</si>
  <si>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</si>
  <si>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</si>
  <si>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</si>
  <si>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</si>
  <si>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</si>
  <si>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</si>
  <si>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</si>
  <si>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</si>
  <si>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</si>
  <si>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</si>
  <si>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</si>
  <si>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</si>
  <si>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</si>
  <si>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</si>
  <si>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</si>
  <si>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</si>
  <si>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</si>
  <si>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</si>
  <si>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</si>
  <si>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</si>
  <si>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</si>
  <si>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</si>
  <si>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</si>
  <si>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</si>
  <si>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</si>
  <si>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</si>
  <si>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</si>
  <si>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</si>
  <si>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</si>
  <si>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</si>
  <si>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</si>
  <si>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</si>
  <si>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</si>
  <si>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</si>
  <si>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</si>
  <si>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</si>
  <si>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</si>
  <si>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</si>
  <si>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</si>
  <si>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</si>
  <si>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</si>
  <si>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</si>
  <si>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</si>
  <si>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</si>
  <si>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</si>
  <si>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</si>
  <si>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</si>
  <si>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</si>
  <si>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</si>
  <si>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</si>
  <si>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</si>
  <si>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</si>
  <si>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</si>
  <si>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</si>
  <si>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</si>
  <si>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</si>
  <si>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</si>
  <si>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</si>
  <si>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</si>
  <si>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</si>
  <si>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</si>
  <si>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</si>
  <si>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</si>
  <si>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</si>
  <si>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</si>
  <si>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</si>
  <si>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</si>
  <si>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</si>
  <si>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</si>
  <si>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</si>
  <si>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</si>
  <si>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</si>
  <si>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</si>
  <si>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</si>
  <si>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</si>
  <si>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</si>
  <si>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</si>
  <si>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</si>
  <si>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</si>
  <si>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</si>
  <si>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</si>
  <si>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</si>
  <si>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</si>
  <si>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</si>
  <si>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</si>
  <si>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</si>
  <si>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</si>
  <si>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</si>
  <si>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</si>
  <si>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</si>
  <si>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</si>
  <si>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</si>
  <si>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</si>
  <si>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</si>
  <si>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</si>
  <si>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</si>
  <si>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</si>
  <si>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</si>
  <si>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</si>
  <si>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</si>
  <si>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</si>
  <si>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</si>
  <si>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</si>
  <si>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</si>
  <si>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</si>
  <si>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</si>
  <si>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</si>
  <si>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</si>
  <si>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</si>
  <si>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</si>
  <si>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</si>
  <si>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</si>
  <si>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</si>
  <si>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</si>
  <si>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</si>
  <si>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</si>
  <si>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</si>
  <si>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</si>
  <si>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</si>
  <si>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</si>
  <si>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</si>
  <si>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</si>
  <si>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</si>
  <si>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</si>
  <si>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</si>
  <si>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</si>
  <si>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</si>
  <si>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</si>
  <si>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</si>
  <si>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</si>
  <si>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</si>
  <si>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</si>
  <si>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</si>
  <si>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</si>
  <si>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</si>
  <si>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</si>
  <si>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</si>
  <si>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</si>
  <si>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</si>
  <si>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</si>
  <si>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</si>
  <si>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</si>
  <si>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</si>
  <si>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</si>
  <si>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</si>
  <si>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</si>
  <si>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</si>
  <si>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</si>
  <si>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</si>
  <si>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</si>
  <si>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</si>
  <si>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</si>
  <si>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</si>
  <si>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</si>
  <si>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</si>
  <si>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</si>
  <si>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</si>
  <si>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</si>
  <si>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</si>
  <si>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</si>
  <si>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</si>
  <si>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</si>
  <si>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</si>
  <si>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</si>
  <si>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</si>
  <si>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</si>
  <si>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</si>
  <si>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</si>
  <si>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</si>
  <si>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</si>
  <si>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</si>
  <si>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</si>
  <si>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</si>
  <si>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</si>
  <si>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</si>
  <si>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</si>
  <si>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</si>
  <si>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</si>
  <si>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</si>
  <si>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</si>
  <si>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</si>
  <si>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</si>
  <si>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</si>
  <si>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</si>
  <si>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</si>
  <si>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</si>
  <si>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</si>
  <si>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</si>
  <si>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</si>
  <si>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</si>
  <si>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</si>
  <si>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</si>
  <si>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</si>
  <si>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</si>
  <si>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</si>
  <si>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</si>
  <si>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</si>
  <si>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</si>
  <si>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</si>
  <si>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</si>
  <si>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</si>
  <si>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</si>
  <si>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</si>
  <si>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</si>
  <si>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</si>
  <si>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</si>
  <si>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</si>
  <si>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</si>
  <si>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</si>
  <si>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</si>
  <si>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</si>
  <si>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</si>
  <si>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</si>
  <si>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</si>
  <si>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</si>
  <si>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</si>
  <si>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</si>
  <si>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</si>
  <si>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</si>
  <si>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</si>
  <si>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</si>
  <si>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</si>
  <si>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</si>
  <si>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</si>
  <si>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</si>
  <si>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</si>
  <si>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</si>
  <si>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</si>
  <si>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</si>
  <si>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</si>
  <si>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</si>
  <si>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</si>
  <si>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</si>
  <si>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</si>
  <si>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</si>
  <si>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</si>
  <si>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</si>
  <si>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</si>
  <si>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</si>
  <si>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</si>
  <si>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</si>
  <si>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</si>
  <si>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</si>
  <si>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</si>
  <si>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</si>
  <si>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</si>
  <si>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</si>
  <si>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</si>
  <si>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</si>
  <si>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</si>
  <si>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</si>
  <si>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</si>
  <si>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</si>
  <si>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</si>
  <si>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</si>
  <si>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</si>
  <si>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</si>
  <si>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</si>
  <si>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</si>
  <si>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</si>
  <si>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</si>
  <si>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</si>
  <si>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</si>
  <si>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</si>
  <si>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</si>
  <si>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</si>
  <si>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</si>
  <si>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</si>
  <si>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</si>
  <si>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</si>
  <si>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</si>
  <si>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</si>
  <si>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</si>
  <si>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</si>
  <si>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</si>
  <si>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</si>
  <si>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</si>
  <si>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</si>
  <si>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</si>
  <si>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</si>
  <si>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</si>
  <si>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</si>
  <si>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</si>
  <si>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</si>
  <si>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</si>
  <si>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</si>
  <si>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</si>
  <si>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</si>
  <si>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</si>
  <si>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</si>
  <si>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</si>
  <si>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</si>
  <si>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</si>
  <si>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</si>
  <si>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</si>
  <si>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</si>
  <si>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</si>
  <si>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</si>
  <si>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</si>
  <si>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</si>
  <si>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</si>
  <si>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</si>
  <si>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</si>
  <si>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</si>
  <si>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</si>
  <si>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</si>
  <si>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</si>
  <si>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</si>
  <si>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</si>
  <si>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</si>
  <si>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</si>
  <si>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</si>
  <si>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</si>
  <si>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</si>
  <si>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</si>
  <si>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</si>
  <si>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</si>
  <si>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</si>
  <si>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</si>
  <si>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</si>
  <si>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</si>
  <si>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</si>
  <si>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</si>
  <si>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</si>
  <si>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</si>
  <si>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</si>
  <si>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</si>
  <si>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</si>
  <si>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</si>
  <si>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</si>
  <si>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</si>
  <si>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</si>
  <si>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</si>
  <si>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</si>
  <si>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</si>
  <si>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</si>
  <si>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</si>
  <si>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</si>
  <si>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</si>
  <si>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</si>
  <si>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</si>
  <si>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</si>
  <si>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</si>
  <si>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</si>
  <si>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</si>
  <si>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</si>
  <si>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</si>
  <si>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</si>
  <si>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на 11 палет,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</si>
</sst>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1072</v>
      </c>
      <c r="I5" s="1048"/>
      <c r="J5" s="1048"/>
      <c r="K5" s="1048"/>
      <c r="L5" s="1048"/>
      <c r="M5" s="853"/>
      <c r="N5" s="58"/>
      <c r="P5" s="24" t="s">
        <v>10</v>
      </c>
      <c r="Q5" s="1122">
        <v>45721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Среда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4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/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19</v>
      </c>
      <c r="Q8" s="906">
        <v>0.41666666666666669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20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60"/>
      <c r="R10" s="961"/>
      <c r="U10" s="24" t="s">
        <v>22</v>
      </c>
      <c r="V10" s="841" t="s">
        <v>23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6"/>
      <c r="R11" s="877"/>
      <c r="U11" s="24" t="s">
        <v>26</v>
      </c>
      <c r="V11" s="1071" t="s">
        <v>27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28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29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30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31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32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34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35</v>
      </c>
      <c r="B17" s="789" t="s">
        <v>36</v>
      </c>
      <c r="C17" s="919" t="s">
        <v>37</v>
      </c>
      <c r="D17" s="789" t="s">
        <v>38</v>
      </c>
      <c r="E17" s="883"/>
      <c r="F17" s="789" t="s">
        <v>39</v>
      </c>
      <c r="G17" s="789" t="s">
        <v>40</v>
      </c>
      <c r="H17" s="789" t="s">
        <v>41</v>
      </c>
      <c r="I17" s="789" t="s">
        <v>42</v>
      </c>
      <c r="J17" s="789" t="s">
        <v>43</v>
      </c>
      <c r="K17" s="789" t="s">
        <v>44</v>
      </c>
      <c r="L17" s="789" t="s">
        <v>45</v>
      </c>
      <c r="M17" s="789" t="s">
        <v>46</v>
      </c>
      <c r="N17" s="789" t="s">
        <v>47</v>
      </c>
      <c r="O17" s="789" t="s">
        <v>48</v>
      </c>
      <c r="P17" s="789" t="s">
        <v>49</v>
      </c>
      <c r="Q17" s="882"/>
      <c r="R17" s="882"/>
      <c r="S17" s="882"/>
      <c r="T17" s="883"/>
      <c r="U17" s="1153" t="s">
        <v>50</v>
      </c>
      <c r="V17" s="867"/>
      <c r="W17" s="789" t="s">
        <v>51</v>
      </c>
      <c r="X17" s="789" t="s">
        <v>52</v>
      </c>
      <c r="Y17" s="1150" t="s">
        <v>53</v>
      </c>
      <c r="Z17" s="989" t="s">
        <v>54</v>
      </c>
      <c r="AA17" s="1033" t="s">
        <v>55</v>
      </c>
      <c r="AB17" s="1033" t="s">
        <v>56</v>
      </c>
      <c r="AC17" s="1033" t="s">
        <v>57</v>
      </c>
      <c r="AD17" s="1033" t="s">
        <v>58</v>
      </c>
      <c r="AE17" s="1102"/>
      <c r="AF17" s="1103"/>
      <c r="AG17" s="66"/>
      <c r="BD17" s="65" t="s">
        <v>59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60</v>
      </c>
      <c r="V18" s="67" t="s">
        <v>61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87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68</v>
      </c>
      <c r="X36" s="741">
        <v>200</v>
      </c>
      <c r="Y36" s="742">
        <f t="shared" si="0"/>
        <v>205.20000000000002</v>
      </c>
      <c r="Z36" s="36">
        <f>IFERROR(IF(Y36=0,"",ROUNDUP(Y36/H36,0)*0.01898),"")</f>
        <v>0.36062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208.05555555555554</v>
      </c>
      <c r="BN36" s="64">
        <f t="shared" si="2"/>
        <v>213.46499999999997</v>
      </c>
      <c r="BO36" s="64">
        <f t="shared" si="3"/>
        <v>0.28935185185185186</v>
      </c>
      <c r="BP36" s="64">
        <f t="shared" si="4"/>
        <v>0.296875</v>
      </c>
    </row>
    <row r="37" spans="1:68" ht="16.5" hidden="1" customHeight="1" x14ac:dyDescent="0.25">
      <c r="A37" s="54" t="s">
        <v>98</v>
      </c>
      <c r="B37" s="54" t="s">
        <v>99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18.518518518518519</v>
      </c>
      <c r="Y41" s="743">
        <f>IFERROR(Y35/H35,"0")+IFERROR(Y36/H36,"0")+IFERROR(Y37/H37,"0")+IFERROR(Y38/H38,"0")+IFERROR(Y39/H39,"0")+IFERROR(Y40/H40,"0")</f>
        <v>19</v>
      </c>
      <c r="Z41" s="743">
        <f>IFERROR(IF(Z35="",0,Z35),"0")+IFERROR(IF(Z36="",0,Z36),"0")+IFERROR(IF(Z37="",0,Z37),"0")+IFERROR(IF(Z38="",0,Z38),"0")+IFERROR(IF(Z39="",0,Z39),"0")+IFERROR(IF(Z40="",0,Z40),"0")</f>
        <v>0.36062</v>
      </c>
      <c r="AA41" s="744"/>
      <c r="AB41" s="744"/>
      <c r="AC41" s="744"/>
    </row>
    <row r="42" spans="1:68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200</v>
      </c>
      <c r="Y42" s="743">
        <f>IFERROR(SUM(Y35:Y40),"0")</f>
        <v>205.20000000000002</v>
      </c>
      <c r="Z42" s="37"/>
      <c r="AA42" s="744"/>
      <c r="AB42" s="744"/>
      <c r="AC42" s="744"/>
    </row>
    <row r="43" spans="1:68" ht="14.25" hidden="1" customHeight="1" x14ac:dyDescent="0.25">
      <c r="A43" s="757" t="s">
        <v>63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115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89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128</v>
      </c>
      <c r="B54" s="54" t="s">
        <v>129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hidden="1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hidden="1" customHeight="1" x14ac:dyDescent="0.25">
      <c r="A59" s="757" t="s">
        <v>136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hidden="1" customHeight="1" x14ac:dyDescent="0.25">
      <c r="A60" s="54" t="s">
        <v>137</v>
      </c>
      <c r="B60" s="54" t="s">
        <v>138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hidden="1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hidden="1" customHeight="1" x14ac:dyDescent="0.25">
      <c r="A66" s="757" t="s">
        <v>147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161</v>
      </c>
      <c r="B72" s="54" t="s">
        <v>162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63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169</v>
      </c>
      <c r="B78" s="54" t="s">
        <v>170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178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179</v>
      </c>
      <c r="B86" s="54" t="s">
        <v>182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183</v>
      </c>
      <c r="B87" s="54" t="s">
        <v>184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186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89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350</v>
      </c>
      <c r="Y92" s="742">
        <f>IFERROR(IF(X92="",0,CEILING((X92/$H92),1)*$H92),"")</f>
        <v>356.40000000000003</v>
      </c>
      <c r="Z92" s="36">
        <f>IFERROR(IF(Y92=0,"",ROUNDUP(Y92/H92,0)*0.01898),"")</f>
        <v>0.62634000000000001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364.09722222222217</v>
      </c>
      <c r="BN92" s="64">
        <f>IFERROR(Y92*I92/H92,"0")</f>
        <v>370.755</v>
      </c>
      <c r="BO92" s="64">
        <f>IFERROR(1/J92*(X92/H92),"0")</f>
        <v>0.5063657407407407</v>
      </c>
      <c r="BP92" s="64">
        <f>IFERROR(1/J92*(Y92/H92),"0")</f>
        <v>0.515625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192</v>
      </c>
      <c r="B94" s="54" t="s">
        <v>193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32.407407407407405</v>
      </c>
      <c r="Y95" s="743">
        <f>IFERROR(Y92/H92,"0")+IFERROR(Y93/H93,"0")+IFERROR(Y94/H94,"0")</f>
        <v>33</v>
      </c>
      <c r="Z95" s="743">
        <f>IFERROR(IF(Z92="",0,Z92),"0")+IFERROR(IF(Z93="",0,Z93),"0")+IFERROR(IF(Z94="",0,Z94),"0")</f>
        <v>0.62634000000000001</v>
      </c>
      <c r="AA95" s="744"/>
      <c r="AB95" s="744"/>
      <c r="AC95" s="744"/>
    </row>
    <row r="96" spans="1:68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350</v>
      </c>
      <c r="Y96" s="743">
        <f>IFERROR(SUM(Y92:Y94),"0")</f>
        <v>356.40000000000003</v>
      </c>
      <c r="Z96" s="37"/>
      <c r="AA96" s="744"/>
      <c r="AB96" s="744"/>
      <c r="AC96" s="744"/>
    </row>
    <row r="97" spans="1:68" ht="14.25" hidden="1" customHeight="1" x14ac:dyDescent="0.25">
      <c r="A97" s="757" t="s">
        <v>63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195</v>
      </c>
      <c r="B98" s="54" t="s">
        <v>196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hidden="1" customHeight="1" x14ac:dyDescent="0.25">
      <c r="A99" s="54" t="s">
        <v>195</v>
      </c>
      <c r="B99" s="54" t="s">
        <v>198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hidden="1" customHeight="1" x14ac:dyDescent="0.25">
      <c r="A100" s="54" t="s">
        <v>199</v>
      </c>
      <c r="B100" s="54" t="s">
        <v>200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5" t="s">
        <v>202</v>
      </c>
      <c r="Q101" s="752"/>
      <c r="R101" s="752"/>
      <c r="S101" s="752"/>
      <c r="T101" s="753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208</v>
      </c>
      <c r="B103" s="54" t="s">
        <v>209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8" t="s">
        <v>211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hidden="1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hidden="1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hidden="1" customHeight="1" x14ac:dyDescent="0.25">
      <c r="A107" s="745" t="s">
        <v>212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250</v>
      </c>
      <c r="Y110" s="742">
        <f>IFERROR(IF(X110="",0,CEILING((X110/$H110),1)*$H110),"")</f>
        <v>257.59999999999997</v>
      </c>
      <c r="Z110" s="36">
        <f>IFERROR(IF(Y110=0,"",ROUNDUP(Y110/H110,0)*0.01898),"")</f>
        <v>0.43653999999999998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259.70982142857144</v>
      </c>
      <c r="BN110" s="64">
        <f>IFERROR(Y110*I110/H110,"0")</f>
        <v>267.60499999999996</v>
      </c>
      <c r="BO110" s="64">
        <f>IFERROR(1/J110*(X110/H110),"0")</f>
        <v>0.34877232142857145</v>
      </c>
      <c r="BP110" s="64">
        <f>IFERROR(1/J110*(Y110/H110),"0")</f>
        <v>0.359375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22.321428571428573</v>
      </c>
      <c r="Y114" s="743">
        <f>IFERROR(Y109/H109,"0")+IFERROR(Y110/H110,"0")+IFERROR(Y111/H111,"0")+IFERROR(Y112/H112,"0")+IFERROR(Y113/H113,"0")</f>
        <v>23</v>
      </c>
      <c r="Z114" s="743">
        <f>IFERROR(IF(Z109="",0,Z109),"0")+IFERROR(IF(Z110="",0,Z110),"0")+IFERROR(IF(Z111="",0,Z111),"0")+IFERROR(IF(Z112="",0,Z112),"0")+IFERROR(IF(Z113="",0,Z113),"0")</f>
        <v>0.43653999999999998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250</v>
      </c>
      <c r="Y115" s="743">
        <f>IFERROR(SUM(Y109:Y113),"0")</f>
        <v>257.59999999999997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136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223</v>
      </c>
      <c r="B117" s="54" t="s">
        <v>224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228</v>
      </c>
      <c r="B119" s="54" t="s">
        <v>229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7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230</v>
      </c>
      <c r="B123" s="54" t="s">
        <v>231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hidden="1" customHeight="1" x14ac:dyDescent="0.25">
      <c r="A124" s="54" t="s">
        <v>230</v>
      </c>
      <c r="B124" s="54" t="s">
        <v>233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6" t="s">
        <v>240</v>
      </c>
      <c r="Q126" s="752"/>
      <c r="R126" s="752"/>
      <c r="S126" s="752"/>
      <c r="T126" s="753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0" t="s">
        <v>246</v>
      </c>
      <c r="Q128" s="752"/>
      <c r="R128" s="752"/>
      <c r="S128" s="752"/>
      <c r="T128" s="753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hidden="1" customHeight="1" x14ac:dyDescent="0.25">
      <c r="A129" s="54" t="s">
        <v>244</v>
      </c>
      <c r="B129" s="54" t="s">
        <v>247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hidden="1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hidden="1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hidden="1" customHeight="1" x14ac:dyDescent="0.25">
      <c r="A134" s="757" t="s">
        <v>178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259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89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147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63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87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89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147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293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294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136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295</v>
      </c>
      <c r="B176" s="54" t="s">
        <v>296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147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hidden="1" customHeight="1" x14ac:dyDescent="0.25">
      <c r="A180" s="54" t="s">
        <v>298</v>
      </c>
      <c r="B180" s="54" t="s">
        <v>299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hidden="1" customHeight="1" x14ac:dyDescent="0.25">
      <c r="A185" s="54" t="s">
        <v>311</v>
      </c>
      <c r="B185" s="54" t="s">
        <v>312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hidden="1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hidden="1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hidden="1" customHeight="1" x14ac:dyDescent="0.25">
      <c r="A190" s="745" t="s">
        <v>318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89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136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147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hidden="1" customHeight="1" x14ac:dyDescent="0.25">
      <c r="A202" s="54" t="s">
        <v>329</v>
      </c>
      <c r="B202" s="54" t="s">
        <v>330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338</v>
      </c>
      <c r="B205" s="54" t="s">
        <v>339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hidden="1" customHeight="1" x14ac:dyDescent="0.25">
      <c r="A207" s="54" t="s">
        <v>343</v>
      </c>
      <c r="B207" s="54" t="s">
        <v>344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hidden="1" customHeight="1" x14ac:dyDescent="0.25">
      <c r="A209" s="54" t="s">
        <v>347</v>
      </c>
      <c r="B209" s="54" t="s">
        <v>348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idden="1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hidden="1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hidden="1" customHeight="1" x14ac:dyDescent="0.25">
      <c r="A212" s="757" t="s">
        <v>63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hidden="1" customHeight="1" x14ac:dyDescent="0.25">
      <c r="A216" s="54" t="s">
        <v>358</v>
      </c>
      <c r="B216" s="54" t="s">
        <v>359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361</v>
      </c>
      <c r="B217" s="54" t="s">
        <v>362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366</v>
      </c>
      <c r="B219" s="54" t="s">
        <v>367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368</v>
      </c>
      <c r="B220" s="54" t="s">
        <v>369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373</v>
      </c>
      <c r="B222" s="54" t="s">
        <v>374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375</v>
      </c>
      <c r="B223" s="54" t="s">
        <v>376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hidden="1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0</v>
      </c>
      <c r="Y225" s="743">
        <f>IFERROR(SUM(Y213:Y223),"0")</f>
        <v>0</v>
      </c>
      <c r="Z225" s="37"/>
      <c r="AA225" s="744"/>
      <c r="AB225" s="744"/>
      <c r="AC225" s="744"/>
    </row>
    <row r="226" spans="1:68" ht="14.25" hidden="1" customHeight="1" x14ac:dyDescent="0.25">
      <c r="A226" s="757" t="s">
        <v>178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56" t="s">
        <v>380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385</v>
      </c>
      <c r="B229" s="54" t="s">
        <v>386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390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410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423</v>
      </c>
      <c r="B252" s="54" t="s">
        <v>424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136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435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462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465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474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484</v>
      </c>
      <c r="B292" s="54" t="s">
        <v>485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hidden="1" customHeight="1" x14ac:dyDescent="0.25">
      <c r="A293" s="54" t="s">
        <v>487</v>
      </c>
      <c r="B293" s="54" t="s">
        <v>488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492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147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505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147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518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147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531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535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147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178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587</v>
      </c>
      <c r="B374" s="54" t="s">
        <v>588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590</v>
      </c>
      <c r="B375" s="54" t="s">
        <v>591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593</v>
      </c>
      <c r="B376" s="54" t="s">
        <v>594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4" t="s">
        <v>595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7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7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147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791" t="s">
        <v>631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850</v>
      </c>
      <c r="Y406" s="742">
        <f t="shared" ref="Y406:Y415" si="77">IFERROR(IF(X406="",0,CEILING((X406/$H406),1)*$H406),"")</f>
        <v>855</v>
      </c>
      <c r="Z406" s="36">
        <f>IFERROR(IF(Y406=0,"",ROUNDUP(Y406/H406,0)*0.02175),"")</f>
        <v>1.2397499999999999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877.2</v>
      </c>
      <c r="BN406" s="64">
        <f t="shared" ref="BN406:BN415" si="79">IFERROR(Y406*I406/H406,"0")</f>
        <v>882.36</v>
      </c>
      <c r="BO406" s="64">
        <f t="shared" ref="BO406:BO415" si="80">IFERROR(1/J406*(X406/H406),"0")</f>
        <v>1.1805555555555554</v>
      </c>
      <c r="BP406" s="64">
        <f t="shared" ref="BP406:BP415" si="81">IFERROR(1/J406*(Y406/H406),"0")</f>
        <v>1.1875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hidden="1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hidden="1" customHeight="1" x14ac:dyDescent="0.25">
      <c r="A410" s="54" t="s">
        <v>642</v>
      </c>
      <c r="B410" s="54" t="s">
        <v>643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500</v>
      </c>
      <c r="Y412" s="742">
        <f t="shared" si="77"/>
        <v>510</v>
      </c>
      <c r="Z412" s="36">
        <f>IFERROR(IF(Y412=0,"",ROUNDUP(Y412/H412,0)*0.02175),"")</f>
        <v>0.73949999999999994</v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516</v>
      </c>
      <c r="BN412" s="64">
        <f t="shared" si="79"/>
        <v>526.32000000000005</v>
      </c>
      <c r="BO412" s="64">
        <f t="shared" si="80"/>
        <v>0.69444444444444442</v>
      </c>
      <c r="BP412" s="64">
        <f t="shared" si="81"/>
        <v>0.70833333333333326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90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91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1.97925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1350</v>
      </c>
      <c r="Y417" s="743">
        <f>IFERROR(SUM(Y406:Y415),"0")</f>
        <v>1365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136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850</v>
      </c>
      <c r="Y419" s="742">
        <f>IFERROR(IF(X419="",0,CEILING((X419/$H419),1)*$H419),"")</f>
        <v>855</v>
      </c>
      <c r="Z419" s="36">
        <f>IFERROR(IF(Y419=0,"",ROUNDUP(Y419/H419,0)*0.02175),"")</f>
        <v>1.2397499999999999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877.2</v>
      </c>
      <c r="BN419" s="64">
        <f>IFERROR(Y419*I419/H419,"0")</f>
        <v>882.36</v>
      </c>
      <c r="BO419" s="64">
        <f>IFERROR(1/J419*(X419/H419),"0")</f>
        <v>1.1805555555555554</v>
      </c>
      <c r="BP419" s="64">
        <f>IFERROR(1/J419*(Y419/H419),"0")</f>
        <v>1.1875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56.666666666666664</v>
      </c>
      <c r="Y421" s="743">
        <f>IFERROR(Y419/H419,"0")+IFERROR(Y420/H420,"0")</f>
        <v>57</v>
      </c>
      <c r="Z421" s="743">
        <f>IFERROR(IF(Z419="",0,Z419),"0")+IFERROR(IF(Z420="",0,Z420),"0")</f>
        <v>1.2397499999999999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850</v>
      </c>
      <c r="Y422" s="743">
        <f>IFERROR(SUM(Y419:Y420),"0")</f>
        <v>855</v>
      </c>
      <c r="Z422" s="37"/>
      <c r="AA422" s="744"/>
      <c r="AB422" s="744"/>
      <c r="AC422" s="744"/>
    </row>
    <row r="423" spans="1:68" ht="14.25" hidden="1" customHeight="1" x14ac:dyDescent="0.25">
      <c r="A423" s="757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6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6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178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900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147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6" t="s">
        <v>699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7" t="s">
        <v>178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20" t="s">
        <v>714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716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717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147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9" t="s">
        <v>720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6" t="s">
        <v>724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64" t="s">
        <v>724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10" t="s">
        <v>729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2" t="s">
        <v>734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36" t="s">
        <v>741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57" t="s">
        <v>748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97" t="s">
        <v>758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7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765</v>
      </c>
      <c r="B488" s="54" t="s">
        <v>766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770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136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147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774</v>
      </c>
      <c r="B497" s="54" t="s">
        <v>775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4" t="s">
        <v>776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40" t="s">
        <v>783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787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788</v>
      </c>
      <c r="B505" s="54" t="s">
        <v>789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1005" t="s">
        <v>793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799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147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178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806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806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807</v>
      </c>
      <c r="B522" s="54" t="s">
        <v>808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1250</v>
      </c>
      <c r="Y525" s="742">
        <f t="shared" si="93"/>
        <v>1251.3600000000001</v>
      </c>
      <c r="Z525" s="36">
        <f t="shared" si="94"/>
        <v>2.8345199999999999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1335.2272727272727</v>
      </c>
      <c r="BN525" s="64">
        <f t="shared" si="96"/>
        <v>1336.6799999999998</v>
      </c>
      <c r="BO525" s="64">
        <f t="shared" si="97"/>
        <v>2.2763694638694636</v>
      </c>
      <c r="BP525" s="64">
        <f t="shared" si="98"/>
        <v>2.2788461538461542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850</v>
      </c>
      <c r="Y527" s="742">
        <f t="shared" si="93"/>
        <v>850.08</v>
      </c>
      <c r="Z527" s="36">
        <f t="shared" si="94"/>
        <v>1.9255599999999999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907.95454545454538</v>
      </c>
      <c r="BN527" s="64">
        <f t="shared" si="96"/>
        <v>908.03999999999985</v>
      </c>
      <c r="BO527" s="64">
        <f t="shared" si="97"/>
        <v>1.5479312354312353</v>
      </c>
      <c r="BP527" s="64">
        <f t="shared" si="98"/>
        <v>1.5480769230769231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4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16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27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57" t="s">
        <v>847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397.72727272727269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398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4.7600800000000003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2100</v>
      </c>
      <c r="Y539" s="743">
        <f>IFERROR(SUM(Y522:Y537),"0")</f>
        <v>2101.44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136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650</v>
      </c>
      <c r="Y541" s="742">
        <f>IFERROR(IF(X541="",0,CEILING((X541/$H541),1)*$H541),"")</f>
        <v>654.72</v>
      </c>
      <c r="Z541" s="36">
        <f>IFERROR(IF(Y541=0,"",ROUNDUP(Y541/H541,0)*0.01196),"")</f>
        <v>1.4830399999999999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694.31818181818176</v>
      </c>
      <c r="BN541" s="64">
        <f>IFERROR(Y541*I541/H541,"0")</f>
        <v>699.36</v>
      </c>
      <c r="BO541" s="64">
        <f>IFERROR(1/J541*(X541/H541),"0")</f>
        <v>1.1837121212121211</v>
      </c>
      <c r="BP541" s="64">
        <f>IFERROR(1/J541*(Y541/H541),"0")</f>
        <v>1.1923076923076923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7" t="s">
        <v>852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2" t="s">
        <v>859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123.10606060606059</v>
      </c>
      <c r="Y545" s="743">
        <f>IFERROR(Y541/H541,"0")+IFERROR(Y542/H542,"0")+IFERROR(Y543/H543,"0")+IFERROR(Y544/H544,"0")</f>
        <v>124</v>
      </c>
      <c r="Z545" s="743">
        <f>IFERROR(IF(Z541="",0,Z541),"0")+IFERROR(IF(Z542="",0,Z542),"0")+IFERROR(IF(Z543="",0,Z543),"0")+IFERROR(IF(Z544="",0,Z544),"0")</f>
        <v>1.4830399999999999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650</v>
      </c>
      <c r="Y546" s="743">
        <f>IFERROR(SUM(Y541:Y544),"0")</f>
        <v>654.72</v>
      </c>
      <c r="Z546" s="37"/>
      <c r="AA546" s="744"/>
      <c r="AB546" s="744"/>
      <c r="AC546" s="744"/>
    </row>
    <row r="547" spans="1:68" ht="14.25" hidden="1" customHeight="1" x14ac:dyDescent="0.25">
      <c r="A547" s="757" t="s">
        <v>147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860</v>
      </c>
      <c r="B548" s="54" t="s">
        <v>861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25" t="s">
        <v>862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hidden="1" customHeight="1" x14ac:dyDescent="0.25">
      <c r="A549" s="54" t="s">
        <v>864</v>
      </c>
      <c r="B549" s="54" t="s">
        <v>865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2" t="s">
        <v>866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31" t="s">
        <v>870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650</v>
      </c>
      <c r="Y550" s="742">
        <f t="shared" si="99"/>
        <v>654.72</v>
      </c>
      <c r="Z550" s="36">
        <f>IFERROR(IF(Y550=0,"",ROUNDUP(Y550/H550,0)*0.01196),"")</f>
        <v>1.4830399999999999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694.31818181818176</v>
      </c>
      <c r="BN550" s="64">
        <f t="shared" si="101"/>
        <v>699.36</v>
      </c>
      <c r="BO550" s="64">
        <f t="shared" si="102"/>
        <v>1.1837121212121211</v>
      </c>
      <c r="BP550" s="64">
        <f t="shared" si="103"/>
        <v>1.1923076923076923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10" t="s">
        <v>874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801" t="s">
        <v>877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49" t="s">
        <v>879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96" t="s">
        <v>884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7" t="s">
        <v>889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123.10606060606059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124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1.4830399999999999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650</v>
      </c>
      <c r="Y561" s="743">
        <f>IFERROR(SUM(Y548:Y559),"0")</f>
        <v>654.72</v>
      </c>
      <c r="Z561" s="37"/>
      <c r="AA561" s="744"/>
      <c r="AB561" s="744"/>
      <c r="AC561" s="744"/>
    </row>
    <row r="562" spans="1:68" ht="14.25" hidden="1" customHeight="1" x14ac:dyDescent="0.25">
      <c r="A562" s="757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178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4" t="s">
        <v>907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908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908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4" t="s">
        <v>912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914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914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4" t="s">
        <v>917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5" t="s">
        <v>921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68" t="s">
        <v>925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24" t="s">
        <v>929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2" t="s">
        <v>933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9" t="s">
        <v>936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8" t="s">
        <v>939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136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7" t="s">
        <v>942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7" t="s">
        <v>946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56" t="s">
        <v>949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8" t="s">
        <v>953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147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954</v>
      </c>
      <c r="B599" s="54" t="s">
        <v>955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5" t="s">
        <v>960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0" t="s">
        <v>964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1000" t="s">
        <v>968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3" t="s">
        <v>972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1012" t="s">
        <v>976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0" t="s">
        <v>979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980</v>
      </c>
      <c r="B609" s="54" t="s">
        <v>981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3" t="s">
        <v>985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9" t="s">
        <v>988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1002" t="s">
        <v>992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4" t="s">
        <v>995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7" t="s">
        <v>178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9" t="s">
        <v>998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8" t="s">
        <v>1001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98" t="s">
        <v>1004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2" t="s">
        <v>1007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1008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5" t="s">
        <v>1015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136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20" t="s">
        <v>1019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147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27" t="s">
        <v>1023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9" t="s">
        <v>1027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1" t="s">
        <v>1031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1033</v>
      </c>
      <c r="Q642" s="866"/>
      <c r="R642" s="866"/>
      <c r="S642" s="866"/>
      <c r="T642" s="866"/>
      <c r="U642" s="866"/>
      <c r="V642" s="867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6400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6450.08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1034</v>
      </c>
      <c r="Q643" s="866"/>
      <c r="R643" s="866"/>
      <c r="S643" s="866"/>
      <c r="T643" s="866"/>
      <c r="U643" s="866"/>
      <c r="V643" s="867"/>
      <c r="W643" s="37" t="s">
        <v>68</v>
      </c>
      <c r="X643" s="743">
        <f>IFERROR(SUM(BM22:BM639),"0")</f>
        <v>6734.0807810245315</v>
      </c>
      <c r="Y643" s="743">
        <f>IFERROR(SUM(BN22:BN639),"0")</f>
        <v>6786.3049999999994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1035</v>
      </c>
      <c r="Q644" s="866"/>
      <c r="R644" s="866"/>
      <c r="S644" s="866"/>
      <c r="T644" s="866"/>
      <c r="U644" s="866"/>
      <c r="V644" s="867"/>
      <c r="W644" s="37" t="s">
        <v>1036</v>
      </c>
      <c r="X644" s="38">
        <f>ROUNDUP(SUM(BO22:BO639),0)</f>
        <v>11</v>
      </c>
      <c r="Y644" s="38">
        <f>ROUNDUP(SUM(BP22:BP639),0)</f>
        <v>11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1037</v>
      </c>
      <c r="Q645" s="866"/>
      <c r="R645" s="866"/>
      <c r="S645" s="866"/>
      <c r="T645" s="866"/>
      <c r="U645" s="866"/>
      <c r="V645" s="867"/>
      <c r="W645" s="37" t="s">
        <v>68</v>
      </c>
      <c r="X645" s="743">
        <f>GrossWeightTotal+PalletQtyTotal*25</f>
        <v>7009.0807810245315</v>
      </c>
      <c r="Y645" s="743">
        <f>GrossWeightTotalR+PalletQtyTotalR*25</f>
        <v>7061.3049999999994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1038</v>
      </c>
      <c r="Q646" s="866"/>
      <c r="R646" s="866"/>
      <c r="S646" s="866"/>
      <c r="T646" s="866"/>
      <c r="U646" s="866"/>
      <c r="V646" s="867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863.85341510341505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869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1039</v>
      </c>
      <c r="Q647" s="866"/>
      <c r="R647" s="866"/>
      <c r="S647" s="866"/>
      <c r="T647" s="866"/>
      <c r="U647" s="866"/>
      <c r="V647" s="867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12.368659999999998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4" t="s">
        <v>87</v>
      </c>
      <c r="D649" s="794"/>
      <c r="E649" s="794"/>
      <c r="F649" s="794"/>
      <c r="G649" s="794"/>
      <c r="H649" s="795"/>
      <c r="I649" s="764" t="s">
        <v>293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631</v>
      </c>
      <c r="Y649" s="795"/>
      <c r="Z649" s="764" t="s">
        <v>716</v>
      </c>
      <c r="AA649" s="794"/>
      <c r="AB649" s="794"/>
      <c r="AC649" s="795"/>
      <c r="AD649" s="738" t="s">
        <v>806</v>
      </c>
      <c r="AE649" s="738" t="s">
        <v>908</v>
      </c>
      <c r="AF649" s="764" t="s">
        <v>914</v>
      </c>
      <c r="AG649" s="795"/>
    </row>
    <row r="650" spans="1:33" ht="14.25" customHeight="1" thickTop="1" x14ac:dyDescent="0.2">
      <c r="A650" s="1023" t="s">
        <v>1042</v>
      </c>
      <c r="B650" s="764" t="s">
        <v>62</v>
      </c>
      <c r="C650" s="764" t="s">
        <v>88</v>
      </c>
      <c r="D650" s="764" t="s">
        <v>115</v>
      </c>
      <c r="E650" s="764" t="s">
        <v>186</v>
      </c>
      <c r="F650" s="764" t="s">
        <v>212</v>
      </c>
      <c r="G650" s="764" t="s">
        <v>259</v>
      </c>
      <c r="H650" s="764" t="s">
        <v>87</v>
      </c>
      <c r="I650" s="764" t="s">
        <v>294</v>
      </c>
      <c r="J650" s="764" t="s">
        <v>318</v>
      </c>
      <c r="K650" s="764" t="s">
        <v>390</v>
      </c>
      <c r="L650" s="764" t="s">
        <v>410</v>
      </c>
      <c r="M650" s="764" t="s">
        <v>435</v>
      </c>
      <c r="N650" s="739"/>
      <c r="O650" s="764" t="s">
        <v>462</v>
      </c>
      <c r="P650" s="764" t="s">
        <v>465</v>
      </c>
      <c r="Q650" s="764" t="s">
        <v>474</v>
      </c>
      <c r="R650" s="764" t="s">
        <v>492</v>
      </c>
      <c r="S650" s="764" t="s">
        <v>505</v>
      </c>
      <c r="T650" s="764" t="s">
        <v>518</v>
      </c>
      <c r="U650" s="764" t="s">
        <v>531</v>
      </c>
      <c r="V650" s="764" t="s">
        <v>535</v>
      </c>
      <c r="W650" s="764" t="s">
        <v>618</v>
      </c>
      <c r="X650" s="764" t="s">
        <v>632</v>
      </c>
      <c r="Y650" s="764" t="s">
        <v>673</v>
      </c>
      <c r="Z650" s="764" t="s">
        <v>717</v>
      </c>
      <c r="AA650" s="764" t="s">
        <v>770</v>
      </c>
      <c r="AB650" s="764" t="s">
        <v>787</v>
      </c>
      <c r="AC650" s="764" t="s">
        <v>799</v>
      </c>
      <c r="AD650" s="764" t="s">
        <v>806</v>
      </c>
      <c r="AE650" s="764" t="s">
        <v>908</v>
      </c>
      <c r="AF650" s="764" t="s">
        <v>914</v>
      </c>
      <c r="AG650" s="764" t="s">
        <v>1008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205.20000000000002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46">
        <f>IFERROR(Y92*1,"0")+IFERROR(Y93*1,"0")+IFERROR(Y94*1,"0")+IFERROR(Y98*1,"0")+IFERROR(Y99*1,"0")+IFERROR(Y100*1,"0")+IFERROR(Y101*1,"0")+IFERROR(Y102*1,"0")+IFERROR(Y103*1,"0")+IFERROR(Y104*1,"0")</f>
        <v>356.40000000000003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257.59999999999997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2220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3410.88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50,00"/>
        <filter val="1 350,00"/>
        <filter val="11"/>
        <filter val="123,11"/>
        <filter val="18,52"/>
        <filter val="2 100,00"/>
        <filter val="200,00"/>
        <filter val="22,32"/>
        <filter val="250,00"/>
        <filter val="32,41"/>
        <filter val="350,00"/>
        <filter val="397,73"/>
        <filter val="500,00"/>
        <filter val="56,67"/>
        <filter val="6 400,00"/>
        <filter val="6 734,08"/>
        <filter val="650,00"/>
        <filter val="7 009,08"/>
        <filter val="850,00"/>
        <filter val="863,85"/>
        <filter val="90,00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2025-03-03T11:12:47Z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