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7F3AF2-DAFA-4670-8153-AA7A775954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BO554" i="1"/>
  <c r="BM554" i="1"/>
  <c r="Y554" i="1"/>
  <c r="BP554" i="1" s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Y546" i="1" s="1"/>
  <c r="P541" i="1"/>
  <c r="X539" i="1"/>
  <c r="X538" i="1"/>
  <c r="BO537" i="1"/>
  <c r="BM537" i="1"/>
  <c r="Y537" i="1"/>
  <c r="BP537" i="1" s="1"/>
  <c r="BO536" i="1"/>
  <c r="BM536" i="1"/>
  <c r="Y536" i="1"/>
  <c r="BP536" i="1" s="1"/>
  <c r="BO535" i="1"/>
  <c r="BM535" i="1"/>
  <c r="Y535" i="1"/>
  <c r="BP535" i="1" s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BP532" i="1" s="1"/>
  <c r="BO531" i="1"/>
  <c r="BM531" i="1"/>
  <c r="Y531" i="1"/>
  <c r="BP531" i="1" s="1"/>
  <c r="P531" i="1"/>
  <c r="BO530" i="1"/>
  <c r="BM530" i="1"/>
  <c r="Y530" i="1"/>
  <c r="BO529" i="1"/>
  <c r="BM529" i="1"/>
  <c r="Y529" i="1"/>
  <c r="P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P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Z506" i="1" s="1"/>
  <c r="BO505" i="1"/>
  <c r="BM505" i="1"/>
  <c r="Y505" i="1"/>
  <c r="BP505" i="1" s="1"/>
  <c r="P505" i="1"/>
  <c r="X502" i="1"/>
  <c r="X501" i="1"/>
  <c r="BO500" i="1"/>
  <c r="BM500" i="1"/>
  <c r="Y500" i="1"/>
  <c r="BP500" i="1" s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Y502" i="1" s="1"/>
  <c r="X495" i="1"/>
  <c r="X494" i="1"/>
  <c r="BO493" i="1"/>
  <c r="BN493" i="1"/>
  <c r="BM493" i="1"/>
  <c r="Z493" i="1"/>
  <c r="Z494" i="1" s="1"/>
  <c r="Y493" i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5" i="1" s="1"/>
  <c r="P483" i="1"/>
  <c r="X481" i="1"/>
  <c r="X480" i="1"/>
  <c r="BO479" i="1"/>
  <c r="BM479" i="1"/>
  <c r="Y479" i="1"/>
  <c r="BP479" i="1" s="1"/>
  <c r="BO478" i="1"/>
  <c r="BM478" i="1"/>
  <c r="Y478" i="1"/>
  <c r="BP478" i="1" s="1"/>
  <c r="P478" i="1"/>
  <c r="BP477" i="1"/>
  <c r="BO477" i="1"/>
  <c r="BN477" i="1"/>
  <c r="BM477" i="1"/>
  <c r="Z477" i="1"/>
  <c r="Y477" i="1"/>
  <c r="P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X460" i="1"/>
  <c r="X459" i="1"/>
  <c r="BO458" i="1"/>
  <c r="BM458" i="1"/>
  <c r="Y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1" i="1" s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Y422" i="1" s="1"/>
  <c r="P420" i="1"/>
  <c r="BP419" i="1"/>
  <c r="BO419" i="1"/>
  <c r="BN419" i="1"/>
  <c r="BM419" i="1"/>
  <c r="Z419" i="1"/>
  <c r="Y419" i="1"/>
  <c r="P419" i="1"/>
  <c r="X417" i="1"/>
  <c r="X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BP322" i="1" s="1"/>
  <c r="P322" i="1"/>
  <c r="BO321" i="1"/>
  <c r="BM321" i="1"/>
  <c r="Y321" i="1"/>
  <c r="Y324" i="1" s="1"/>
  <c r="P321" i="1"/>
  <c r="X319" i="1"/>
  <c r="X318" i="1"/>
  <c r="BO317" i="1"/>
  <c r="BM317" i="1"/>
  <c r="Y317" i="1"/>
  <c r="Y318" i="1" s="1"/>
  <c r="P317" i="1"/>
  <c r="X315" i="1"/>
  <c r="X314" i="1"/>
  <c r="BO313" i="1"/>
  <c r="BM313" i="1"/>
  <c r="Y313" i="1"/>
  <c r="S652" i="1" s="1"/>
  <c r="P313" i="1"/>
  <c r="X310" i="1"/>
  <c r="X309" i="1"/>
  <c r="BO308" i="1"/>
  <c r="BM308" i="1"/>
  <c r="Y308" i="1"/>
  <c r="BP308" i="1" s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652" i="1" s="1"/>
  <c r="P282" i="1"/>
  <c r="X279" i="1"/>
  <c r="X278" i="1"/>
  <c r="BO277" i="1"/>
  <c r="BM277" i="1"/>
  <c r="Y277" i="1"/>
  <c r="O652" i="1" s="1"/>
  <c r="P277" i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Y260" i="1" s="1"/>
  <c r="P259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L652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2" i="1" s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Y177" i="1" s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66" i="1" s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Z158" i="1" s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Y153" i="1" s="1"/>
  <c r="P151" i="1"/>
  <c r="X149" i="1"/>
  <c r="X148" i="1"/>
  <c r="BO147" i="1"/>
  <c r="BM147" i="1"/>
  <c r="Y147" i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P142" i="1"/>
  <c r="BO141" i="1"/>
  <c r="BM141" i="1"/>
  <c r="Y141" i="1"/>
  <c r="G652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32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4" i="1" s="1"/>
  <c r="P110" i="1"/>
  <c r="BP109" i="1"/>
  <c r="BO109" i="1"/>
  <c r="BN109" i="1"/>
  <c r="BM109" i="1"/>
  <c r="Z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Y73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P50" i="1"/>
  <c r="X47" i="1"/>
  <c r="X46" i="1"/>
  <c r="BO45" i="1"/>
  <c r="BM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217" i="1" l="1"/>
  <c r="BN217" i="1"/>
  <c r="Z217" i="1"/>
  <c r="BP250" i="1"/>
  <c r="BN250" i="1"/>
  <c r="Z250" i="1"/>
  <c r="BP290" i="1"/>
  <c r="BN290" i="1"/>
  <c r="Z290" i="1"/>
  <c r="BP351" i="1"/>
  <c r="BN351" i="1"/>
  <c r="Z351" i="1"/>
  <c r="BP399" i="1"/>
  <c r="BN399" i="1"/>
  <c r="Z399" i="1"/>
  <c r="BP437" i="1"/>
  <c r="BN437" i="1"/>
  <c r="Z437" i="1"/>
  <c r="Y460" i="1"/>
  <c r="Y459" i="1"/>
  <c r="BP458" i="1"/>
  <c r="BN458" i="1"/>
  <c r="Z458" i="1"/>
  <c r="Z459" i="1" s="1"/>
  <c r="BP468" i="1"/>
  <c r="BN468" i="1"/>
  <c r="Z468" i="1"/>
  <c r="BP527" i="1"/>
  <c r="BN527" i="1"/>
  <c r="Z527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Z22" i="1"/>
  <c r="BN22" i="1"/>
  <c r="Y27" i="1"/>
  <c r="Z40" i="1"/>
  <c r="BN40" i="1"/>
  <c r="Z55" i="1"/>
  <c r="BN55" i="1"/>
  <c r="Z69" i="1"/>
  <c r="BN69" i="1"/>
  <c r="Z81" i="1"/>
  <c r="BN81" i="1"/>
  <c r="Z94" i="1"/>
  <c r="BN94" i="1"/>
  <c r="Y105" i="1"/>
  <c r="Z113" i="1"/>
  <c r="BN113" i="1"/>
  <c r="Z125" i="1"/>
  <c r="BN125" i="1"/>
  <c r="Z126" i="1"/>
  <c r="BN126" i="1"/>
  <c r="Z129" i="1"/>
  <c r="BN129" i="1"/>
  <c r="Z146" i="1"/>
  <c r="BN146" i="1"/>
  <c r="Y149" i="1"/>
  <c r="Z165" i="1"/>
  <c r="BN165" i="1"/>
  <c r="Z186" i="1"/>
  <c r="BN186" i="1"/>
  <c r="BP207" i="1"/>
  <c r="BN207" i="1"/>
  <c r="Z207" i="1"/>
  <c r="BP237" i="1"/>
  <c r="BN237" i="1"/>
  <c r="Z237" i="1"/>
  <c r="BP267" i="1"/>
  <c r="BN267" i="1"/>
  <c r="Z267" i="1"/>
  <c r="BP328" i="1"/>
  <c r="BN328" i="1"/>
  <c r="Z328" i="1"/>
  <c r="BP365" i="1"/>
  <c r="BN365" i="1"/>
  <c r="Z365" i="1"/>
  <c r="BP413" i="1"/>
  <c r="BN413" i="1"/>
  <c r="Z413" i="1"/>
  <c r="BP453" i="1"/>
  <c r="BN453" i="1"/>
  <c r="Z453" i="1"/>
  <c r="BP565" i="1"/>
  <c r="BN565" i="1"/>
  <c r="Z565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Y372" i="1"/>
  <c r="X652" i="1"/>
  <c r="Z652" i="1"/>
  <c r="Z24" i="1"/>
  <c r="BN24" i="1"/>
  <c r="C652" i="1"/>
  <c r="Z38" i="1"/>
  <c r="BN38" i="1"/>
  <c r="Z44" i="1"/>
  <c r="BN44" i="1"/>
  <c r="BP44" i="1"/>
  <c r="Y47" i="1"/>
  <c r="D652" i="1"/>
  <c r="Z53" i="1"/>
  <c r="BN53" i="1"/>
  <c r="Z61" i="1"/>
  <c r="BN61" i="1"/>
  <c r="Z67" i="1"/>
  <c r="BN67" i="1"/>
  <c r="BP67" i="1"/>
  <c r="Y74" i="1"/>
  <c r="Z71" i="1"/>
  <c r="BN71" i="1"/>
  <c r="Y82" i="1"/>
  <c r="Z79" i="1"/>
  <c r="BN79" i="1"/>
  <c r="Z85" i="1"/>
  <c r="BN85" i="1"/>
  <c r="BP85" i="1"/>
  <c r="Y88" i="1"/>
  <c r="Z92" i="1"/>
  <c r="BN92" i="1"/>
  <c r="Y95" i="1"/>
  <c r="Z98" i="1"/>
  <c r="BN98" i="1"/>
  <c r="BP98" i="1"/>
  <c r="Z103" i="1"/>
  <c r="BN103" i="1"/>
  <c r="Z104" i="1"/>
  <c r="BN104" i="1"/>
  <c r="Z111" i="1"/>
  <c r="BN111" i="1"/>
  <c r="Z117" i="1"/>
  <c r="BN117" i="1"/>
  <c r="BP117" i="1"/>
  <c r="Y120" i="1"/>
  <c r="Z123" i="1"/>
  <c r="BN123" i="1"/>
  <c r="BP123" i="1"/>
  <c r="Z131" i="1"/>
  <c r="BN131" i="1"/>
  <c r="Y137" i="1"/>
  <c r="Z142" i="1"/>
  <c r="BN142" i="1"/>
  <c r="Y148" i="1"/>
  <c r="Z152" i="1"/>
  <c r="BN152" i="1"/>
  <c r="Y167" i="1"/>
  <c r="Z163" i="1"/>
  <c r="BN163" i="1"/>
  <c r="Z170" i="1"/>
  <c r="BN170" i="1"/>
  <c r="Z176" i="1"/>
  <c r="Z177" i="1" s="1"/>
  <c r="BN176" i="1"/>
  <c r="BP176" i="1"/>
  <c r="Z180" i="1"/>
  <c r="BN180" i="1"/>
  <c r="Y189" i="1"/>
  <c r="Z184" i="1"/>
  <c r="BN184" i="1"/>
  <c r="Z193" i="1"/>
  <c r="BN193" i="1"/>
  <c r="Z197" i="1"/>
  <c r="BN197" i="1"/>
  <c r="Z205" i="1"/>
  <c r="BN205" i="1"/>
  <c r="Z209" i="1"/>
  <c r="BN209" i="1"/>
  <c r="Y225" i="1"/>
  <c r="Z215" i="1"/>
  <c r="BN215" i="1"/>
  <c r="Z219" i="1"/>
  <c r="BN219" i="1"/>
  <c r="Z223" i="1"/>
  <c r="BN223" i="1"/>
  <c r="Z228" i="1"/>
  <c r="BN228" i="1"/>
  <c r="Z235" i="1"/>
  <c r="BN235" i="1"/>
  <c r="Z239" i="1"/>
  <c r="BN239" i="1"/>
  <c r="Z248" i="1"/>
  <c r="BN248" i="1"/>
  <c r="Z252" i="1"/>
  <c r="BN252" i="1"/>
  <c r="M652" i="1"/>
  <c r="BP265" i="1"/>
  <c r="BN265" i="1"/>
  <c r="Z265" i="1"/>
  <c r="BP283" i="1"/>
  <c r="BN283" i="1"/>
  <c r="Z283" i="1"/>
  <c r="Y300" i="1"/>
  <c r="BP299" i="1"/>
  <c r="BN299" i="1"/>
  <c r="Z299" i="1"/>
  <c r="Z300" i="1" s="1"/>
  <c r="Y305" i="1"/>
  <c r="Y304" i="1"/>
  <c r="BP303" i="1"/>
  <c r="BN303" i="1"/>
  <c r="Z303" i="1"/>
  <c r="Z304" i="1" s="1"/>
  <c r="Y309" i="1"/>
  <c r="BP307" i="1"/>
  <c r="BN307" i="1"/>
  <c r="Z307" i="1"/>
  <c r="BP349" i="1"/>
  <c r="BN349" i="1"/>
  <c r="Z349" i="1"/>
  <c r="BP361" i="1"/>
  <c r="BN361" i="1"/>
  <c r="Z361" i="1"/>
  <c r="Y377" i="1"/>
  <c r="BP375" i="1"/>
  <c r="BN375" i="1"/>
  <c r="Z375" i="1"/>
  <c r="BP388" i="1"/>
  <c r="BN388" i="1"/>
  <c r="Z388" i="1"/>
  <c r="BP411" i="1"/>
  <c r="BN411" i="1"/>
  <c r="Z411" i="1"/>
  <c r="Y652" i="1"/>
  <c r="BP435" i="1"/>
  <c r="BN435" i="1"/>
  <c r="Z435" i="1"/>
  <c r="Y447" i="1"/>
  <c r="BP445" i="1"/>
  <c r="BN445" i="1"/>
  <c r="Z445" i="1"/>
  <c r="BP451" i="1"/>
  <c r="BN451" i="1"/>
  <c r="Z451" i="1"/>
  <c r="BP269" i="1"/>
  <c r="BN269" i="1"/>
  <c r="Z269" i="1"/>
  <c r="BP292" i="1"/>
  <c r="BN292" i="1"/>
  <c r="Z292" i="1"/>
  <c r="Y334" i="1"/>
  <c r="BP332" i="1"/>
  <c r="BN332" i="1"/>
  <c r="Z332" i="1"/>
  <c r="BP353" i="1"/>
  <c r="BN353" i="1"/>
  <c r="Z353" i="1"/>
  <c r="BP367" i="1"/>
  <c r="BN367" i="1"/>
  <c r="Z367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Y456" i="1"/>
  <c r="BP450" i="1"/>
  <c r="BN450" i="1"/>
  <c r="Z450" i="1"/>
  <c r="BP469" i="1"/>
  <c r="BN469" i="1"/>
  <c r="Z469" i="1"/>
  <c r="BP475" i="1"/>
  <c r="BN475" i="1"/>
  <c r="Z475" i="1"/>
  <c r="BP529" i="1"/>
  <c r="BN529" i="1"/>
  <c r="Z529" i="1"/>
  <c r="BP533" i="1"/>
  <c r="BN533" i="1"/>
  <c r="Z533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Q652" i="1"/>
  <c r="T652" i="1"/>
  <c r="Y335" i="1"/>
  <c r="Y362" i="1"/>
  <c r="Y371" i="1"/>
  <c r="W652" i="1"/>
  <c r="Y402" i="1"/>
  <c r="Y421" i="1"/>
  <c r="Y448" i="1"/>
  <c r="BP474" i="1"/>
  <c r="BN474" i="1"/>
  <c r="Z474" i="1"/>
  <c r="BP525" i="1"/>
  <c r="BN525" i="1"/>
  <c r="Z525" i="1"/>
  <c r="BP530" i="1"/>
  <c r="BN530" i="1"/>
  <c r="Z53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Y567" i="1"/>
  <c r="BP563" i="1"/>
  <c r="BN563" i="1"/>
  <c r="Z563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AA652" i="1"/>
  <c r="H9" i="1"/>
  <c r="A10" i="1"/>
  <c r="B652" i="1"/>
  <c r="X643" i="1"/>
  <c r="X644" i="1"/>
  <c r="Z23" i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Z45" i="1"/>
  <c r="Z46" i="1" s="1"/>
  <c r="BN45" i="1"/>
  <c r="BP45" i="1"/>
  <c r="Z50" i="1"/>
  <c r="BN50" i="1"/>
  <c r="BP50" i="1"/>
  <c r="Z52" i="1"/>
  <c r="BN52" i="1"/>
  <c r="Z54" i="1"/>
  <c r="BN54" i="1"/>
  <c r="Z56" i="1"/>
  <c r="BN56" i="1"/>
  <c r="Y57" i="1"/>
  <c r="Z60" i="1"/>
  <c r="BN60" i="1"/>
  <c r="BP60" i="1"/>
  <c r="Z62" i="1"/>
  <c r="BN62" i="1"/>
  <c r="Y65" i="1"/>
  <c r="Z68" i="1"/>
  <c r="BN68" i="1"/>
  <c r="BP68" i="1"/>
  <c r="Z70" i="1"/>
  <c r="BN70" i="1"/>
  <c r="Z72" i="1"/>
  <c r="BN72" i="1"/>
  <c r="Z76" i="1"/>
  <c r="BN76" i="1"/>
  <c r="BP76" i="1"/>
  <c r="Z78" i="1"/>
  <c r="BN78" i="1"/>
  <c r="Z80" i="1"/>
  <c r="BN80" i="1"/>
  <c r="Y83" i="1"/>
  <c r="Z86" i="1"/>
  <c r="Z88" i="1" s="1"/>
  <c r="BN86" i="1"/>
  <c r="BP86" i="1"/>
  <c r="E652" i="1"/>
  <c r="Z93" i="1"/>
  <c r="Z95" i="1" s="1"/>
  <c r="BN93" i="1"/>
  <c r="BP93" i="1"/>
  <c r="Y96" i="1"/>
  <c r="Z99" i="1"/>
  <c r="BN99" i="1"/>
  <c r="Z102" i="1"/>
  <c r="BN102" i="1"/>
  <c r="Y106" i="1"/>
  <c r="F652" i="1"/>
  <c r="Z110" i="1"/>
  <c r="BN110" i="1"/>
  <c r="BP110" i="1"/>
  <c r="Z112" i="1"/>
  <c r="BN112" i="1"/>
  <c r="Y115" i="1"/>
  <c r="Z118" i="1"/>
  <c r="Z120" i="1" s="1"/>
  <c r="BN118" i="1"/>
  <c r="BP118" i="1"/>
  <c r="Z124" i="1"/>
  <c r="BN124" i="1"/>
  <c r="Z127" i="1"/>
  <c r="BN127" i="1"/>
  <c r="Z128" i="1"/>
  <c r="BN128" i="1"/>
  <c r="Z130" i="1"/>
  <c r="BN130" i="1"/>
  <c r="Y133" i="1"/>
  <c r="Z136" i="1"/>
  <c r="Z137" i="1" s="1"/>
  <c r="BN136" i="1"/>
  <c r="BP136" i="1"/>
  <c r="Z141" i="1"/>
  <c r="BN141" i="1"/>
  <c r="BP141" i="1"/>
  <c r="Y144" i="1"/>
  <c r="Z147" i="1"/>
  <c r="Z148" i="1" s="1"/>
  <c r="BN147" i="1"/>
  <c r="BP147" i="1"/>
  <c r="Z151" i="1"/>
  <c r="Z153" i="1" s="1"/>
  <c r="BN151" i="1"/>
  <c r="BP151" i="1"/>
  <c r="Y154" i="1"/>
  <c r="H652" i="1"/>
  <c r="Y159" i="1"/>
  <c r="Z162" i="1"/>
  <c r="BN162" i="1"/>
  <c r="BP162" i="1"/>
  <c r="Z164" i="1"/>
  <c r="BN164" i="1"/>
  <c r="Y172" i="1"/>
  <c r="BP169" i="1"/>
  <c r="BN169" i="1"/>
  <c r="Z169" i="1"/>
  <c r="Z171" i="1" s="1"/>
  <c r="Y188" i="1"/>
  <c r="BP183" i="1"/>
  <c r="BN183" i="1"/>
  <c r="Z183" i="1"/>
  <c r="BP187" i="1"/>
  <c r="BN187" i="1"/>
  <c r="Z187" i="1"/>
  <c r="J652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F9" i="1"/>
  <c r="J9" i="1"/>
  <c r="Y41" i="1"/>
  <c r="Y58" i="1"/>
  <c r="Y143" i="1"/>
  <c r="BP181" i="1"/>
  <c r="BN181" i="1"/>
  <c r="Z181" i="1"/>
  <c r="BP185" i="1"/>
  <c r="BN185" i="1"/>
  <c r="Z185" i="1"/>
  <c r="BP198" i="1"/>
  <c r="BN198" i="1"/>
  <c r="Z198" i="1"/>
  <c r="Y200" i="1"/>
  <c r="Y211" i="1"/>
  <c r="BP202" i="1"/>
  <c r="BN202" i="1"/>
  <c r="Z202" i="1"/>
  <c r="BP206" i="1"/>
  <c r="BN206" i="1"/>
  <c r="Z206" i="1"/>
  <c r="Y210" i="1"/>
  <c r="Y224" i="1"/>
  <c r="Y231" i="1"/>
  <c r="Y244" i="1"/>
  <c r="Y257" i="1"/>
  <c r="Y261" i="1"/>
  <c r="Y274" i="1"/>
  <c r="Y279" i="1"/>
  <c r="Y286" i="1"/>
  <c r="Y295" i="1"/>
  <c r="Y310" i="1"/>
  <c r="Y315" i="1"/>
  <c r="Y319" i="1"/>
  <c r="Z322" i="1"/>
  <c r="BN322" i="1"/>
  <c r="Y323" i="1"/>
  <c r="Z327" i="1"/>
  <c r="Z329" i="1" s="1"/>
  <c r="BN327" i="1"/>
  <c r="BP327" i="1"/>
  <c r="Y330" i="1"/>
  <c r="Z333" i="1"/>
  <c r="Z334" i="1" s="1"/>
  <c r="BN333" i="1"/>
  <c r="BP333" i="1"/>
  <c r="Z337" i="1"/>
  <c r="Z338" i="1" s="1"/>
  <c r="BN337" i="1"/>
  <c r="BP337" i="1"/>
  <c r="Y338" i="1"/>
  <c r="BP350" i="1"/>
  <c r="BN350" i="1"/>
  <c r="Z350" i="1"/>
  <c r="I652" i="1"/>
  <c r="Y178" i="1"/>
  <c r="Z214" i="1"/>
  <c r="BN214" i="1"/>
  <c r="Z216" i="1"/>
  <c r="BN216" i="1"/>
  <c r="Z218" i="1"/>
  <c r="BN218" i="1"/>
  <c r="Z220" i="1"/>
  <c r="BN220" i="1"/>
  <c r="Z222" i="1"/>
  <c r="BN222" i="1"/>
  <c r="Z227" i="1"/>
  <c r="BN227" i="1"/>
  <c r="BP227" i="1"/>
  <c r="Z229" i="1"/>
  <c r="BN229" i="1"/>
  <c r="K652" i="1"/>
  <c r="Z236" i="1"/>
  <c r="BN236" i="1"/>
  <c r="Z238" i="1"/>
  <c r="BN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Z255" i="1"/>
  <c r="BN255" i="1"/>
  <c r="Y256" i="1"/>
  <c r="Z259" i="1"/>
  <c r="Z260" i="1" s="1"/>
  <c r="BN259" i="1"/>
  <c r="BP259" i="1"/>
  <c r="Z264" i="1"/>
  <c r="BN264" i="1"/>
  <c r="BP264" i="1"/>
  <c r="Z266" i="1"/>
  <c r="BN266" i="1"/>
  <c r="Z268" i="1"/>
  <c r="BN268" i="1"/>
  <c r="Z270" i="1"/>
  <c r="BN270" i="1"/>
  <c r="Z272" i="1"/>
  <c r="BN272" i="1"/>
  <c r="Y273" i="1"/>
  <c r="Z277" i="1"/>
  <c r="Z278" i="1" s="1"/>
  <c r="BN277" i="1"/>
  <c r="BP277" i="1"/>
  <c r="Y278" i="1"/>
  <c r="Z282" i="1"/>
  <c r="BN282" i="1"/>
  <c r="BP282" i="1"/>
  <c r="Z284" i="1"/>
  <c r="BN284" i="1"/>
  <c r="Y285" i="1"/>
  <c r="Z289" i="1"/>
  <c r="BN289" i="1"/>
  <c r="BP289" i="1"/>
  <c r="Z291" i="1"/>
  <c r="BN291" i="1"/>
  <c r="Z293" i="1"/>
  <c r="BN293" i="1"/>
  <c r="Y296" i="1"/>
  <c r="R652" i="1"/>
  <c r="Y301" i="1"/>
  <c r="Z308" i="1"/>
  <c r="Z309" i="1" s="1"/>
  <c r="BN308" i="1"/>
  <c r="Z313" i="1"/>
  <c r="Z314" i="1" s="1"/>
  <c r="BN313" i="1"/>
  <c r="BP313" i="1"/>
  <c r="Y314" i="1"/>
  <c r="Z317" i="1"/>
  <c r="Z318" i="1" s="1"/>
  <c r="BN317" i="1"/>
  <c r="BP317" i="1"/>
  <c r="Z321" i="1"/>
  <c r="Z323" i="1" s="1"/>
  <c r="BN321" i="1"/>
  <c r="BP321" i="1"/>
  <c r="Y329" i="1"/>
  <c r="Y356" i="1"/>
  <c r="BP348" i="1"/>
  <c r="BN348" i="1"/>
  <c r="Z348" i="1"/>
  <c r="BP352" i="1"/>
  <c r="BN352" i="1"/>
  <c r="Z352" i="1"/>
  <c r="Y344" i="1"/>
  <c r="V652" i="1"/>
  <c r="Z354" i="1"/>
  <c r="BN354" i="1"/>
  <c r="Y355" i="1"/>
  <c r="Z358" i="1"/>
  <c r="BN358" i="1"/>
  <c r="BP358" i="1"/>
  <c r="Z360" i="1"/>
  <c r="BN360" i="1"/>
  <c r="Y363" i="1"/>
  <c r="Z366" i="1"/>
  <c r="BN366" i="1"/>
  <c r="BP366" i="1"/>
  <c r="Z368" i="1"/>
  <c r="BN368" i="1"/>
  <c r="Z370" i="1"/>
  <c r="BN370" i="1"/>
  <c r="Z374" i="1"/>
  <c r="Z377" i="1" s="1"/>
  <c r="BN374" i="1"/>
  <c r="BP374" i="1"/>
  <c r="Y378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BP420" i="1"/>
  <c r="Z429" i="1"/>
  <c r="Z430" i="1" s="1"/>
  <c r="BN429" i="1"/>
  <c r="BP429" i="1"/>
  <c r="Y430" i="1"/>
  <c r="Z434" i="1"/>
  <c r="BN434" i="1"/>
  <c r="BP434" i="1"/>
  <c r="Z436" i="1"/>
  <c r="BN436" i="1"/>
  <c r="Z438" i="1"/>
  <c r="BN438" i="1"/>
  <c r="Z440" i="1"/>
  <c r="BN440" i="1"/>
  <c r="Y443" i="1"/>
  <c r="Z446" i="1"/>
  <c r="BN446" i="1"/>
  <c r="BP446" i="1"/>
  <c r="Z452" i="1"/>
  <c r="BN452" i="1"/>
  <c r="Z454" i="1"/>
  <c r="BN454" i="1"/>
  <c r="Y455" i="1"/>
  <c r="Z464" i="1"/>
  <c r="BN464" i="1"/>
  <c r="BP464" i="1"/>
  <c r="Z465" i="1"/>
  <c r="BN465" i="1"/>
  <c r="Z466" i="1"/>
  <c r="BN466" i="1"/>
  <c r="Z467" i="1"/>
  <c r="BN467" i="1"/>
  <c r="Z470" i="1"/>
  <c r="BN470" i="1"/>
  <c r="Z473" i="1"/>
  <c r="BN473" i="1"/>
  <c r="Z476" i="1"/>
  <c r="BN476" i="1"/>
  <c r="Z478" i="1"/>
  <c r="BN478" i="1"/>
  <c r="Z479" i="1"/>
  <c r="BN479" i="1"/>
  <c r="Y480" i="1"/>
  <c r="Z483" i="1"/>
  <c r="BN483" i="1"/>
  <c r="BP483" i="1"/>
  <c r="Y486" i="1"/>
  <c r="Y490" i="1"/>
  <c r="Y495" i="1"/>
  <c r="Z497" i="1"/>
  <c r="BN497" i="1"/>
  <c r="BP497" i="1"/>
  <c r="Z500" i="1"/>
  <c r="BN500" i="1"/>
  <c r="Y501" i="1"/>
  <c r="Z505" i="1"/>
  <c r="BN505" i="1"/>
  <c r="BP524" i="1"/>
  <c r="BN524" i="1"/>
  <c r="Z524" i="1"/>
  <c r="Y396" i="1"/>
  <c r="Y416" i="1"/>
  <c r="Y442" i="1"/>
  <c r="Y481" i="1"/>
  <c r="Z484" i="1"/>
  <c r="BN484" i="1"/>
  <c r="Z488" i="1"/>
  <c r="Z489" i="1" s="1"/>
  <c r="BN488" i="1"/>
  <c r="BP488" i="1"/>
  <c r="BP493" i="1"/>
  <c r="Y494" i="1"/>
  <c r="Z498" i="1"/>
  <c r="BN498" i="1"/>
  <c r="Z499" i="1"/>
  <c r="BN499" i="1"/>
  <c r="AB652" i="1"/>
  <c r="Y508" i="1"/>
  <c r="BP506" i="1"/>
  <c r="BN506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Y539" i="1"/>
  <c r="AD652" i="1"/>
  <c r="Y538" i="1"/>
  <c r="BP522" i="1"/>
  <c r="BN522" i="1"/>
  <c r="Z522" i="1"/>
  <c r="Z526" i="1"/>
  <c r="BN526" i="1"/>
  <c r="Z528" i="1"/>
  <c r="BN528" i="1"/>
  <c r="Z531" i="1"/>
  <c r="BN531" i="1"/>
  <c r="Z532" i="1"/>
  <c r="BN532" i="1"/>
  <c r="Z534" i="1"/>
  <c r="BN534" i="1"/>
  <c r="Z535" i="1"/>
  <c r="BN535" i="1"/>
  <c r="Z536" i="1"/>
  <c r="BN536" i="1"/>
  <c r="Z537" i="1"/>
  <c r="BN537" i="1"/>
  <c r="Z541" i="1"/>
  <c r="BN541" i="1"/>
  <c r="BP541" i="1"/>
  <c r="Z542" i="1"/>
  <c r="BN542" i="1"/>
  <c r="Z543" i="1"/>
  <c r="BN543" i="1"/>
  <c r="Z544" i="1"/>
  <c r="BN544" i="1"/>
  <c r="Y545" i="1"/>
  <c r="Y561" i="1"/>
  <c r="Z554" i="1"/>
  <c r="BN554" i="1"/>
  <c r="Z555" i="1"/>
  <c r="BN555" i="1"/>
  <c r="Z558" i="1"/>
  <c r="BN558" i="1"/>
  <c r="Y560" i="1"/>
  <c r="BP564" i="1"/>
  <c r="BN564" i="1"/>
  <c r="Z564" i="1"/>
  <c r="Z566" i="1" s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Z560" i="1" l="1"/>
  <c r="Z538" i="1"/>
  <c r="Z485" i="1"/>
  <c r="Z480" i="1"/>
  <c r="Z447" i="1"/>
  <c r="Z442" i="1"/>
  <c r="Z371" i="1"/>
  <c r="Z362" i="1"/>
  <c r="Z199" i="1"/>
  <c r="Z188" i="1"/>
  <c r="Z143" i="1"/>
  <c r="Z73" i="1"/>
  <c r="Z589" i="1"/>
  <c r="Z355" i="1"/>
  <c r="Z295" i="1"/>
  <c r="Z285" i="1"/>
  <c r="Z273" i="1"/>
  <c r="Z243" i="1"/>
  <c r="Z231" i="1"/>
  <c r="Z224" i="1"/>
  <c r="Z166" i="1"/>
  <c r="Z114" i="1"/>
  <c r="Z105" i="1"/>
  <c r="Y643" i="1"/>
  <c r="Y645" i="1" s="1"/>
  <c r="Z82" i="1"/>
  <c r="Z41" i="1"/>
  <c r="Z621" i="1"/>
  <c r="Z606" i="1"/>
  <c r="Z596" i="1"/>
  <c r="Z455" i="1"/>
  <c r="Y644" i="1"/>
  <c r="Z132" i="1"/>
  <c r="Y642" i="1"/>
  <c r="Z26" i="1"/>
  <c r="Z508" i="1"/>
  <c r="Z501" i="1"/>
  <c r="Y646" i="1"/>
  <c r="Z627" i="1"/>
  <c r="Z614" i="1"/>
  <c r="Z545" i="1"/>
  <c r="Z416" i="1"/>
  <c r="Z401" i="1"/>
  <c r="Z390" i="1"/>
  <c r="Z384" i="1"/>
  <c r="Z256" i="1"/>
  <c r="Z210" i="1"/>
  <c r="Z64" i="1"/>
  <c r="Z57" i="1"/>
  <c r="X645" i="1"/>
  <c r="Z647" i="1" l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<sst xmlns="http://schemas.openxmlformats.org/spreadsheetml/2006/main" count="3014" uniqueCount="1073">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</sst>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45722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Четверг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780</v>
      </c>
      <c r="Y36" s="742">
        <f t="shared" si="0"/>
        <v>788.40000000000009</v>
      </c>
      <c r="Z36" s="36">
        <f>IFERROR(IF(Y36=0,"",ROUNDUP(Y36/H36,0)*0.01898),"")</f>
        <v>1.38554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811.41666666666652</v>
      </c>
      <c r="BN36" s="64">
        <f t="shared" si="2"/>
        <v>820.15499999999997</v>
      </c>
      <c r="BO36" s="64">
        <f t="shared" si="3"/>
        <v>1.1284722222222221</v>
      </c>
      <c r="BP36" s="64">
        <f t="shared" si="4"/>
        <v>1.140625</v>
      </c>
    </row>
    <row r="37" spans="1:68" ht="16.5" hidden="1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72.222222222222214</v>
      </c>
      <c r="Y41" s="743">
        <f>IFERROR(Y35/H35,"0")+IFERROR(Y36/H36,"0")+IFERROR(Y37/H37,"0")+IFERROR(Y38/H38,"0")+IFERROR(Y39/H39,"0")+IFERROR(Y40/H40,"0")</f>
        <v>73</v>
      </c>
      <c r="Z41" s="743">
        <f>IFERROR(IF(Z35="",0,Z35),"0")+IFERROR(IF(Z36="",0,Z36),"0")+IFERROR(IF(Z37="",0,Z37),"0")+IFERROR(IF(Z38="",0,Z38),"0")+IFERROR(IF(Z39="",0,Z39),"0")+IFERROR(IF(Z40="",0,Z40),"0")</f>
        <v>1.38554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780</v>
      </c>
      <c r="Y42" s="743">
        <f>IFERROR(SUM(Y35:Y40),"0")</f>
        <v>788.40000000000009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780</v>
      </c>
      <c r="Y51" s="742">
        <f t="shared" si="5"/>
        <v>788.40000000000009</v>
      </c>
      <c r="Z51" s="36">
        <f>IFERROR(IF(Y51=0,"",ROUNDUP(Y51/H51,0)*0.01898),"")</f>
        <v>1.38554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811.41666666666652</v>
      </c>
      <c r="BN51" s="64">
        <f t="shared" si="7"/>
        <v>820.15499999999997</v>
      </c>
      <c r="BO51" s="64">
        <f t="shared" si="8"/>
        <v>1.1284722222222221</v>
      </c>
      <c r="BP51" s="64">
        <f t="shared" si="9"/>
        <v>1.140625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72.222222222222214</v>
      </c>
      <c r="Y57" s="743">
        <f>IFERROR(Y50/H50,"0")+IFERROR(Y51/H51,"0")+IFERROR(Y52/H52,"0")+IFERROR(Y53/H53,"0")+IFERROR(Y54/H54,"0")+IFERROR(Y55/H55,"0")+IFERROR(Y56/H56,"0")</f>
        <v>73</v>
      </c>
      <c r="Z57" s="743">
        <f>IFERROR(IF(Z50="",0,Z50),"0")+IFERROR(IF(Z51="",0,Z51),"0")+IFERROR(IF(Z52="",0,Z52),"0")+IFERROR(IF(Z53="",0,Z53),"0")+IFERROR(IF(Z54="",0,Z54),"0")+IFERROR(IF(Z55="",0,Z55),"0")+IFERROR(IF(Z56="",0,Z56),"0")</f>
        <v>1.38554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780</v>
      </c>
      <c r="Y58" s="743">
        <f>IFERROR(SUM(Y50:Y56),"0")</f>
        <v>788.40000000000009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100</v>
      </c>
      <c r="Y60" s="742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9.2592592592592595</v>
      </c>
      <c r="Y64" s="743">
        <f>IFERROR(Y60/H60,"0")+IFERROR(Y61/H61,"0")+IFERROR(Y62/H62,"0")+IFERROR(Y63/H63,"0")</f>
        <v>10</v>
      </c>
      <c r="Z64" s="743">
        <f>IFERROR(IF(Z60="",0,Z60),"0")+IFERROR(IF(Z61="",0,Z61),"0")+IFERROR(IF(Z62="",0,Z62),"0")+IFERROR(IF(Z63="",0,Z63),"0")</f>
        <v>0.1898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100</v>
      </c>
      <c r="Y65" s="743">
        <f>IFERROR(SUM(Y60:Y63),"0")</f>
        <v>108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hidden="1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hidden="1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hidden="1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hidden="1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idden="1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hidden="1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390</v>
      </c>
      <c r="Y92" s="742">
        <f>IFERROR(IF(X92="",0,CEILING((X92/$H92),1)*$H92),"")</f>
        <v>399.6</v>
      </c>
      <c r="Z92" s="36">
        <f>IFERROR(IF(Y92=0,"",ROUNDUP(Y92/H92,0)*0.01898),"")</f>
        <v>0.70226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405.70833333333326</v>
      </c>
      <c r="BN92" s="64">
        <f>IFERROR(Y92*I92/H92,"0")</f>
        <v>415.69499999999999</v>
      </c>
      <c r="BO92" s="64">
        <f>IFERROR(1/J92*(X92/H92),"0")</f>
        <v>0.56423611111111105</v>
      </c>
      <c r="BP92" s="64">
        <f>IFERROR(1/J92*(Y92/H92),"0")</f>
        <v>0.578125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36.111111111111107</v>
      </c>
      <c r="Y95" s="743">
        <f>IFERROR(Y92/H92,"0")+IFERROR(Y93/H93,"0")+IFERROR(Y94/H94,"0")</f>
        <v>37</v>
      </c>
      <c r="Z95" s="743">
        <f>IFERROR(IF(Z92="",0,Z92),"0")+IFERROR(IF(Z93="",0,Z93),"0")+IFERROR(IF(Z94="",0,Z94),"0")</f>
        <v>0.70226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390</v>
      </c>
      <c r="Y96" s="743">
        <f>IFERROR(SUM(Y92:Y94),"0")</f>
        <v>399.6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hidden="1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315</v>
      </c>
      <c r="Y100" s="742">
        <f t="shared" si="20"/>
        <v>315.90000000000003</v>
      </c>
      <c r="Z100" s="36">
        <f>IFERROR(IF(Y100=0,"",ROUNDUP(Y100/H100,0)*0.00651),"")</f>
        <v>0.76167000000000007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344.4</v>
      </c>
      <c r="BN100" s="64">
        <f t="shared" si="22"/>
        <v>345.38400000000001</v>
      </c>
      <c r="BO100" s="64">
        <f t="shared" si="23"/>
        <v>0.64102564102564097</v>
      </c>
      <c r="BP100" s="64">
        <f t="shared" si="24"/>
        <v>0.6428571428571429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hidden="1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116.66666666666666</v>
      </c>
      <c r="Y105" s="743">
        <f>IFERROR(Y98/H98,"0")+IFERROR(Y99/H99,"0")+IFERROR(Y100/H100,"0")+IFERROR(Y101/H101,"0")+IFERROR(Y102/H102,"0")+IFERROR(Y103/H103,"0")+IFERROR(Y104/H104,"0")</f>
        <v>117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0.76167000000000007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315</v>
      </c>
      <c r="Y106" s="743">
        <f>IFERROR(SUM(Y98:Y104),"0")</f>
        <v>315.90000000000003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100</v>
      </c>
      <c r="Y110" s="742">
        <f>IFERROR(IF(X110="",0,CEILING((X110/$H110),1)*$H110),"")</f>
        <v>100.8</v>
      </c>
      <c r="Z110" s="36">
        <f>IFERROR(IF(Y110=0,"",ROUNDUP(Y110/H110,0)*0.01898),"")</f>
        <v>0.17082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103.88392857142858</v>
      </c>
      <c r="BN110" s="64">
        <f>IFERROR(Y110*I110/H110,"0")</f>
        <v>104.715</v>
      </c>
      <c r="BO110" s="64">
        <f>IFERROR(1/J110*(X110/H110),"0")</f>
        <v>0.13950892857142858</v>
      </c>
      <c r="BP110" s="64">
        <f>IFERROR(1/J110*(Y110/H110),"0")</f>
        <v>0.140625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8.9285714285714288</v>
      </c>
      <c r="Y114" s="743">
        <f>IFERROR(Y109/H109,"0")+IFERROR(Y110/H110,"0")+IFERROR(Y111/H111,"0")+IFERROR(Y112/H112,"0")+IFERROR(Y113/H113,"0")</f>
        <v>9</v>
      </c>
      <c r="Z114" s="743">
        <f>IFERROR(IF(Z109="",0,Z109),"0")+IFERROR(IF(Z110="",0,Z110),"0")+IFERROR(IF(Z111="",0,Z111),"0")+IFERROR(IF(Z112="",0,Z112),"0")+IFERROR(IF(Z113="",0,Z113),"0")</f>
        <v>0.17082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100</v>
      </c>
      <c r="Y115" s="743">
        <f>IFERROR(SUM(Y109:Y113),"0")</f>
        <v>100.8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490</v>
      </c>
      <c r="Y123" s="742">
        <f t="shared" ref="Y123:Y131" si="25">IFERROR(IF(X123="",0,CEILING((X123/$H123),1)*$H123),"")</f>
        <v>495.6</v>
      </c>
      <c r="Z123" s="36">
        <f>IFERROR(IF(Y123=0,"",ROUNDUP(Y123/H123,0)*0.01898),"")</f>
        <v>1.11982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519.92499999999995</v>
      </c>
      <c r="BN123" s="64">
        <f t="shared" ref="BN123:BN131" si="27">IFERROR(Y123*I123/H123,"0")</f>
        <v>525.86699999999996</v>
      </c>
      <c r="BO123" s="64">
        <f t="shared" ref="BO123:BO131" si="28">IFERROR(1/J123*(X123/H123),"0")</f>
        <v>0.91145833333333326</v>
      </c>
      <c r="BP123" s="64">
        <f t="shared" ref="BP123:BP131" si="29">IFERROR(1/J123*(Y123/H123),"0")</f>
        <v>0.921875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665</v>
      </c>
      <c r="Y129" s="742">
        <f t="shared" si="25"/>
        <v>666.90000000000009</v>
      </c>
      <c r="Z129" s="36">
        <f t="shared" si="30"/>
        <v>1.6079700000000001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727.06666666666661</v>
      </c>
      <c r="BN129" s="64">
        <f t="shared" si="27"/>
        <v>729.14400000000001</v>
      </c>
      <c r="BO129" s="64">
        <f t="shared" si="28"/>
        <v>1.3532763532763532</v>
      </c>
      <c r="BP129" s="64">
        <f t="shared" si="29"/>
        <v>1.3571428571428574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304.62962962962962</v>
      </c>
      <c r="Y132" s="743">
        <f>IFERROR(Y123/H123,"0")+IFERROR(Y124/H124,"0")+IFERROR(Y125/H125,"0")+IFERROR(Y126/H126,"0")+IFERROR(Y127/H127,"0")+IFERROR(Y128/H128,"0")+IFERROR(Y129/H129,"0")+IFERROR(Y130/H130,"0")+IFERROR(Y131/H131,"0")</f>
        <v>306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2.7277900000000002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1155</v>
      </c>
      <c r="Y133" s="743">
        <f>IFERROR(SUM(Y123:Y131),"0")</f>
        <v>1162.5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hidden="1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hidden="1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hidden="1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hidden="1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hidden="1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hidden="1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idden="1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hidden="1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100</v>
      </c>
      <c r="Y213" s="742">
        <f t="shared" ref="Y213:Y223" si="41">IFERROR(IF(X213="",0,CEILING((X213/$H213),1)*$H213),"")</f>
        <v>105.3</v>
      </c>
      <c r="Z213" s="36">
        <f>IFERROR(IF(Y213=0,"",ROUNDUP(Y213/H213,0)*0.01898),"")</f>
        <v>0.24674000000000001</v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106.4074074074074</v>
      </c>
      <c r="BN213" s="64">
        <f t="shared" ref="BN213:BN223" si="43">IFERROR(Y213*I213/H213,"0")</f>
        <v>112.047</v>
      </c>
      <c r="BO213" s="64">
        <f t="shared" ref="BO213:BO223" si="44">IFERROR(1/J213*(X213/H213),"0")</f>
        <v>0.19290123456790123</v>
      </c>
      <c r="BP213" s="64">
        <f t="shared" ref="BP213:BP223" si="45">IFERROR(1/J213*(Y213/H213),"0")</f>
        <v>0.203125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hidden="1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80</v>
      </c>
      <c r="Y219" s="742">
        <f t="shared" si="41"/>
        <v>81.599999999999994</v>
      </c>
      <c r="Z219" s="36">
        <f t="shared" si="46"/>
        <v>0.22134000000000001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88.40000000000002</v>
      </c>
      <c r="BN219" s="64">
        <f t="shared" si="43"/>
        <v>90.168000000000006</v>
      </c>
      <c r="BO219" s="64">
        <f t="shared" si="44"/>
        <v>0.18315018315018317</v>
      </c>
      <c r="BP219" s="64">
        <f t="shared" si="45"/>
        <v>0.18681318681318682</v>
      </c>
    </row>
    <row r="220" spans="1:68" ht="27" hidden="1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45.679012345679013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47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0.46808000000000005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180</v>
      </c>
      <c r="Y225" s="743">
        <f>IFERROR(SUM(Y213:Y223),"0")</f>
        <v>186.89999999999998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hidden="1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hidden="1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hidden="1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100</v>
      </c>
      <c r="Y365" s="742">
        <f t="shared" ref="Y365:Y370" si="72">IFERROR(IF(X365="",0,CEILING((X365/$H365),1)*$H365),"")</f>
        <v>101.39999999999999</v>
      </c>
      <c r="Z365" s="36">
        <f>IFERROR(IF(Y365=0,"",ROUNDUP(Y365/H365,0)*0.01898),"")</f>
        <v>0.24674000000000001</v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106.57692307692309</v>
      </c>
      <c r="BN365" s="64">
        <f t="shared" ref="BN365:BN370" si="74">IFERROR(Y365*I365/H365,"0")</f>
        <v>108.06899999999999</v>
      </c>
      <c r="BO365" s="64">
        <f t="shared" ref="BO365:BO370" si="75">IFERROR(1/J365*(X365/H365),"0")</f>
        <v>0.20032051282051283</v>
      </c>
      <c r="BP365" s="64">
        <f t="shared" ref="BP365:BP370" si="76">IFERROR(1/J365*(Y365/H365),"0")</f>
        <v>0.203125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12.820512820512821</v>
      </c>
      <c r="Y371" s="743">
        <f>IFERROR(Y365/H365,"0")+IFERROR(Y366/H366,"0")+IFERROR(Y367/H367,"0")+IFERROR(Y368/H368,"0")+IFERROR(Y369/H369,"0")+IFERROR(Y370/H370,"0")</f>
        <v>13</v>
      </c>
      <c r="Z371" s="743">
        <f>IFERROR(IF(Z365="",0,Z365),"0")+IFERROR(IF(Z366="",0,Z366),"0")+IFERROR(IF(Z367="",0,Z367),"0")+IFERROR(IF(Z368="",0,Z368),"0")+IFERROR(IF(Z369="",0,Z369),"0")+IFERROR(IF(Z370="",0,Z370),"0")</f>
        <v>0.24674000000000001</v>
      </c>
      <c r="AA371" s="744"/>
      <c r="AB371" s="744"/>
      <c r="AC371" s="744"/>
    </row>
    <row r="372" spans="1:68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100</v>
      </c>
      <c r="Y372" s="743">
        <f>IFERROR(SUM(Y365:Y370),"0")</f>
        <v>101.39999999999999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880</v>
      </c>
      <c r="Y375" s="742">
        <f>IFERROR(IF(X375="",0,CEILING((X375/$H375),1)*$H375),"")</f>
        <v>881.4</v>
      </c>
      <c r="Z375" s="36">
        <f>IFERROR(IF(Y375=0,"",ROUNDUP(Y375/H375,0)*0.01898),"")</f>
        <v>2.1447400000000001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938.55384615384628</v>
      </c>
      <c r="BN375" s="64">
        <f>IFERROR(Y375*I375/H375,"0")</f>
        <v>940.04700000000003</v>
      </c>
      <c r="BO375" s="64">
        <f>IFERROR(1/J375*(X375/H375),"0")</f>
        <v>1.7628205128205128</v>
      </c>
      <c r="BP375" s="64">
        <f>IFERROR(1/J375*(Y375/H375),"0")</f>
        <v>1.765625</v>
      </c>
    </row>
    <row r="376" spans="1:68" ht="16.5" hidden="1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112.82051282051282</v>
      </c>
      <c r="Y377" s="743">
        <f>IFERROR(Y374/H374,"0")+IFERROR(Y375/H375,"0")+IFERROR(Y376/H376,"0")</f>
        <v>113</v>
      </c>
      <c r="Z377" s="743">
        <f>IFERROR(IF(Z374="",0,Z374),"0")+IFERROR(IF(Z375="",0,Z375),"0")+IFERROR(IF(Z376="",0,Z376),"0")</f>
        <v>2.1447400000000001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880</v>
      </c>
      <c r="Y378" s="743">
        <f>IFERROR(SUM(Y374:Y376),"0")</f>
        <v>881.4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294</v>
      </c>
      <c r="Y399" s="742">
        <f>IFERROR(IF(X399="",0,CEILING((X399/$H399),1)*$H399),"")</f>
        <v>294</v>
      </c>
      <c r="Z399" s="36">
        <f>IFERROR(IF(Y399=0,"",ROUNDUP(Y399/H399,0)*0.00651),"")</f>
        <v>0.91139999999999999</v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329.28</v>
      </c>
      <c r="BN399" s="64">
        <f>IFERROR(Y399*I399/H399,"0")</f>
        <v>329.28</v>
      </c>
      <c r="BO399" s="64">
        <f>IFERROR(1/J399*(X399/H399),"0")</f>
        <v>0.76923076923076927</v>
      </c>
      <c r="BP399" s="64">
        <f>IFERROR(1/J399*(Y399/H399),"0")</f>
        <v>0.76923076923076927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21</v>
      </c>
      <c r="Y400" s="742">
        <f>IFERROR(IF(X400="",0,CEILING((X400/$H400),1)*$H400),"")</f>
        <v>21</v>
      </c>
      <c r="Z400" s="36">
        <f>IFERROR(IF(Y400=0,"",ROUNDUP(Y400/H400,0)*0.00651),"")</f>
        <v>6.5100000000000005E-2</v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23.4</v>
      </c>
      <c r="BN400" s="64">
        <f>IFERROR(Y400*I400/H400,"0")</f>
        <v>23.4</v>
      </c>
      <c r="BO400" s="64">
        <f>IFERROR(1/J400*(X400/H400),"0")</f>
        <v>5.4945054945054951E-2</v>
      </c>
      <c r="BP400" s="64">
        <f>IFERROR(1/J400*(Y400/H400),"0")</f>
        <v>5.4945054945054951E-2</v>
      </c>
    </row>
    <row r="401" spans="1:68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150</v>
      </c>
      <c r="Y401" s="743">
        <f>IFERROR(Y398/H398,"0")+IFERROR(Y399/H399,"0")+IFERROR(Y400/H400,"0")</f>
        <v>150</v>
      </c>
      <c r="Z401" s="743">
        <f>IFERROR(IF(Z398="",0,Z398),"0")+IFERROR(IF(Z399="",0,Z399),"0")+IFERROR(IF(Z400="",0,Z400),"0")</f>
        <v>0.97650000000000003</v>
      </c>
      <c r="AA401" s="744"/>
      <c r="AB401" s="744"/>
      <c r="AC401" s="744"/>
    </row>
    <row r="402" spans="1:68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315</v>
      </c>
      <c r="Y402" s="743">
        <f>IFERROR(SUM(Y398:Y400),"0")</f>
        <v>315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2800</v>
      </c>
      <c r="Y406" s="742">
        <f t="shared" ref="Y406:Y415" si="77">IFERROR(IF(X406="",0,CEILING((X406/$H406),1)*$H406),"")</f>
        <v>2805</v>
      </c>
      <c r="Z406" s="36">
        <f>IFERROR(IF(Y406=0,"",ROUNDUP(Y406/H406,0)*0.02175),"")</f>
        <v>4.0672499999999996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2889.6</v>
      </c>
      <c r="BN406" s="64">
        <f t="shared" ref="BN406:BN415" si="79">IFERROR(Y406*I406/H406,"0")</f>
        <v>2894.76</v>
      </c>
      <c r="BO406" s="64">
        <f t="shared" ref="BO406:BO415" si="80">IFERROR(1/J406*(X406/H406),"0")</f>
        <v>3.8888888888888884</v>
      </c>
      <c r="BP406" s="64">
        <f t="shared" ref="BP406:BP415" si="81">IFERROR(1/J406*(Y406/H406),"0")</f>
        <v>3.895833333333333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2800</v>
      </c>
      <c r="Y410" s="742">
        <f t="shared" si="77"/>
        <v>2805</v>
      </c>
      <c r="Z410" s="36">
        <f>IFERROR(IF(Y410=0,"",ROUNDUP(Y410/H410,0)*0.02175),"")</f>
        <v>4.0672499999999996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2889.6</v>
      </c>
      <c r="BN410" s="64">
        <f t="shared" si="79"/>
        <v>2894.76</v>
      </c>
      <c r="BO410" s="64">
        <f t="shared" si="80"/>
        <v>3.8888888888888884</v>
      </c>
      <c r="BP410" s="64">
        <f t="shared" si="81"/>
        <v>3.895833333333333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373.33333333333331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374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8.1344999999999992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5600</v>
      </c>
      <c r="Y417" s="743">
        <f>IFERROR(SUM(Y406:Y415),"0")</f>
        <v>5610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hidden="1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0</v>
      </c>
      <c r="Y419" s="742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0</v>
      </c>
      <c r="Y421" s="743">
        <f>IFERROR(Y419/H419,"0")+IFERROR(Y420/H420,"0")</f>
        <v>0</v>
      </c>
      <c r="Z421" s="743">
        <f>IFERROR(IF(Z419="",0,Z419),"0")+IFERROR(IF(Z420="",0,Z420),"0")</f>
        <v>0</v>
      </c>
      <c r="AA421" s="744"/>
      <c r="AB421" s="744"/>
      <c r="AC421" s="744"/>
    </row>
    <row r="422" spans="1:68" hidden="1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0</v>
      </c>
      <c r="Y422" s="743">
        <f>IFERROR(SUM(Y419:Y420),"0")</f>
        <v>0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hidden="1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hidden="1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hidden="1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980</v>
      </c>
      <c r="Y450" s="742">
        <f>IFERROR(IF(X450="",0,CEILING((X450/$H450),1)*$H450),"")</f>
        <v>981</v>
      </c>
      <c r="Z450" s="36">
        <f>IFERROR(IF(Y450=0,"",ROUNDUP(Y450/H450,0)*0.01898),"")</f>
        <v>2.0688200000000001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1036.5133333333333</v>
      </c>
      <c r="BN450" s="64">
        <f>IFERROR(Y450*I450/H450,"0")</f>
        <v>1037.5710000000001</v>
      </c>
      <c r="BO450" s="64">
        <f>IFERROR(1/J450*(X450/H450),"0")</f>
        <v>1.7013888888888888</v>
      </c>
      <c r="BP450" s="64">
        <f>IFERROR(1/J450*(Y450/H450),"0")</f>
        <v>1.703125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200</v>
      </c>
      <c r="Y453" s="742">
        <f>IFERROR(IF(X453="",0,CEILING((X453/$H453),1)*$H453),"")</f>
        <v>201.6</v>
      </c>
      <c r="Z453" s="36">
        <f>IFERROR(IF(Y453=0,"",ROUNDUP(Y453/H453,0)*0.00651),"")</f>
        <v>0.54683999999999999</v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222.00000000000003</v>
      </c>
      <c r="BN453" s="64">
        <f>IFERROR(Y453*I453/H453,"0")</f>
        <v>223.77600000000001</v>
      </c>
      <c r="BO453" s="64">
        <f>IFERROR(1/J453*(X453/H453),"0")</f>
        <v>0.45787545787545797</v>
      </c>
      <c r="BP453" s="64">
        <f>IFERROR(1/J453*(Y453/H453),"0")</f>
        <v>0.46153846153846156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192.22222222222223</v>
      </c>
      <c r="Y455" s="743">
        <f>IFERROR(Y450/H450,"0")+IFERROR(Y451/H451,"0")+IFERROR(Y452/H452,"0")+IFERROR(Y453/H453,"0")+IFERROR(Y454/H454,"0")</f>
        <v>193</v>
      </c>
      <c r="Z455" s="743">
        <f>IFERROR(IF(Z450="",0,Z450),"0")+IFERROR(IF(Z451="",0,Z451),"0")+IFERROR(IF(Z452="",0,Z452),"0")+IFERROR(IF(Z453="",0,Z453),"0")+IFERROR(IF(Z454="",0,Z454),"0")</f>
        <v>2.6156600000000001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1180</v>
      </c>
      <c r="Y456" s="743">
        <f>IFERROR(SUM(Y450:Y454),"0")</f>
        <v>1182.5999999999999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100</v>
      </c>
      <c r="Y522" s="742">
        <f t="shared" ref="Y522:Y537" si="93">IFERROR(IF(X522="",0,CEILING((X522/$H522),1)*$H522),"")</f>
        <v>100.32000000000001</v>
      </c>
      <c r="Z522" s="36">
        <f t="shared" ref="Z522:Z527" si="94">IFERROR(IF(Y522=0,"",ROUNDUP(Y522/H522,0)*0.01196),"")</f>
        <v>0.22724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106.81818181818181</v>
      </c>
      <c r="BN522" s="64">
        <f t="shared" ref="BN522:BN537" si="96">IFERROR(Y522*I522/H522,"0")</f>
        <v>107.16</v>
      </c>
      <c r="BO522" s="64">
        <f t="shared" ref="BO522:BO537" si="97">IFERROR(1/J522*(X522/H522),"0")</f>
        <v>0.18210955710955709</v>
      </c>
      <c r="BP522" s="64">
        <f t="shared" ref="BP522:BP537" si="98">IFERROR(1/J522*(Y522/H522),"0")</f>
        <v>0.18269230769230771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400</v>
      </c>
      <c r="Y523" s="742">
        <f t="shared" si="93"/>
        <v>401.28000000000003</v>
      </c>
      <c r="Z523" s="36">
        <f t="shared" si="94"/>
        <v>0.90895999999999999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427.27272727272725</v>
      </c>
      <c r="BN523" s="64">
        <f t="shared" si="96"/>
        <v>428.64</v>
      </c>
      <c r="BO523" s="64">
        <f t="shared" si="97"/>
        <v>0.72843822843822836</v>
      </c>
      <c r="BP523" s="64">
        <f t="shared" si="98"/>
        <v>0.73076923076923084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490</v>
      </c>
      <c r="Y525" s="742">
        <f t="shared" si="93"/>
        <v>491.04</v>
      </c>
      <c r="Z525" s="36">
        <f t="shared" si="94"/>
        <v>1.1122799999999999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523.40909090909088</v>
      </c>
      <c r="BN525" s="64">
        <f t="shared" si="96"/>
        <v>524.52</v>
      </c>
      <c r="BO525" s="64">
        <f t="shared" si="97"/>
        <v>0.89233682983682983</v>
      </c>
      <c r="BP525" s="64">
        <f t="shared" si="98"/>
        <v>0.89423076923076927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2400</v>
      </c>
      <c r="Y527" s="742">
        <f t="shared" si="93"/>
        <v>2402.4</v>
      </c>
      <c r="Z527" s="36">
        <f t="shared" si="94"/>
        <v>5.4417999999999997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2563.6363636363635</v>
      </c>
      <c r="BN527" s="64">
        <f t="shared" si="96"/>
        <v>2566.1999999999998</v>
      </c>
      <c r="BO527" s="64">
        <f t="shared" si="97"/>
        <v>4.3706293706293708</v>
      </c>
      <c r="BP527" s="64">
        <f t="shared" si="98"/>
        <v>4.375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642.0454545454545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643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7.6902799999999996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3390</v>
      </c>
      <c r="Y539" s="743">
        <f>IFERROR(SUM(Y522:Y537),"0")</f>
        <v>3395.04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980</v>
      </c>
      <c r="Y541" s="742">
        <f>IFERROR(IF(X541="",0,CEILING((X541/$H541),1)*$H541),"")</f>
        <v>982.08</v>
      </c>
      <c r="Z541" s="36">
        <f>IFERROR(IF(Y541=0,"",ROUNDUP(Y541/H541,0)*0.01196),"")</f>
        <v>2.2245599999999999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1046.8181818181818</v>
      </c>
      <c r="BN541" s="64">
        <f>IFERROR(Y541*I541/H541,"0")</f>
        <v>1049.04</v>
      </c>
      <c r="BO541" s="64">
        <f>IFERROR(1/J541*(X541/H541),"0")</f>
        <v>1.7846736596736597</v>
      </c>
      <c r="BP541" s="64">
        <f>IFERROR(1/J541*(Y541/H541),"0")</f>
        <v>1.7884615384615385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185.60606060606059</v>
      </c>
      <c r="Y545" s="743">
        <f>IFERROR(Y541/H541,"0")+IFERROR(Y542/H542,"0")+IFERROR(Y543/H543,"0")+IFERROR(Y544/H544,"0")</f>
        <v>186</v>
      </c>
      <c r="Z545" s="743">
        <f>IFERROR(IF(Z541="",0,Z541),"0")+IFERROR(IF(Z542="",0,Z542),"0")+IFERROR(IF(Z543="",0,Z543),"0")+IFERROR(IF(Z544="",0,Z544),"0")</f>
        <v>2.2245599999999999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980</v>
      </c>
      <c r="Y546" s="743">
        <f>IFERROR(SUM(Y541:Y544),"0")</f>
        <v>982.08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980</v>
      </c>
      <c r="Y550" s="742">
        <f t="shared" si="99"/>
        <v>982.08</v>
      </c>
      <c r="Z550" s="36">
        <f>IFERROR(IF(Y550=0,"",ROUNDUP(Y550/H550,0)*0.01196),"")</f>
        <v>2.2245599999999999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1046.8181818181818</v>
      </c>
      <c r="BN550" s="64">
        <f t="shared" si="101"/>
        <v>1049.04</v>
      </c>
      <c r="BO550" s="64">
        <f t="shared" si="102"/>
        <v>1.7846736596736597</v>
      </c>
      <c r="BP550" s="64">
        <f t="shared" si="103"/>
        <v>1.7884615384615385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185.60606060606059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186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2.2245599999999999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980</v>
      </c>
      <c r="Y561" s="743">
        <f>IFERROR(SUM(Y548:Y559),"0")</f>
        <v>982.08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250</v>
      </c>
      <c r="Y584" s="742">
        <f t="shared" si="104"/>
        <v>252</v>
      </c>
      <c r="Z584" s="36">
        <f>IFERROR(IF(Y584=0,"",ROUNDUP(Y584/H584,0)*0.01898),"")</f>
        <v>0.39857999999999999</v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259.0625</v>
      </c>
      <c r="BN584" s="64">
        <f t="shared" si="106"/>
        <v>261.13500000000005</v>
      </c>
      <c r="BO584" s="64">
        <f t="shared" si="107"/>
        <v>0.32552083333333331</v>
      </c>
      <c r="BP584" s="64">
        <f t="shared" si="108"/>
        <v>0.328125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20.833333333333332</v>
      </c>
      <c r="Y589" s="743">
        <f>IFERROR(Y582/H582,"0")+IFERROR(Y583/H583,"0")+IFERROR(Y584/H584,"0")+IFERROR(Y585/H585,"0")+IFERROR(Y586/H586,"0")+IFERROR(Y587/H587,"0")+IFERROR(Y588/H588,"0")</f>
        <v>21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0.39857999999999999</v>
      </c>
      <c r="AA589" s="744"/>
      <c r="AB589" s="744"/>
      <c r="AC589" s="744"/>
    </row>
    <row r="590" spans="1:68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250</v>
      </c>
      <c r="Y590" s="743">
        <f>IFERROR(SUM(Y582:Y588),"0")</f>
        <v>252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490</v>
      </c>
      <c r="Y609" s="742">
        <f>IFERROR(IF(X609="",0,CEILING((X609/$H609),1)*$H609),"")</f>
        <v>491.4</v>
      </c>
      <c r="Z609" s="36">
        <f>IFERROR(IF(Y609=0,"",ROUNDUP(Y609/H609,0)*0.01898),"")</f>
        <v>1.19574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522.60384615384623</v>
      </c>
      <c r="BN609" s="64">
        <f>IFERROR(Y609*I609/H609,"0")</f>
        <v>524.09700000000009</v>
      </c>
      <c r="BO609" s="64">
        <f>IFERROR(1/J609*(X609/H609),"0")</f>
        <v>0.98157051282051289</v>
      </c>
      <c r="BP609" s="64">
        <f>IFERROR(1/J609*(Y609/H609),"0")</f>
        <v>0.984375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62.820512820512825</v>
      </c>
      <c r="Y614" s="743">
        <f>IFERROR(Y609/H609,"0")+IFERROR(Y610/H610,"0")+IFERROR(Y611/H611,"0")+IFERROR(Y612/H612,"0")+IFERROR(Y613/H613,"0")</f>
        <v>63</v>
      </c>
      <c r="Z614" s="743">
        <f>IFERROR(IF(Z609="",0,Z609),"0")+IFERROR(IF(Z610="",0,Z610),"0")+IFERROR(IF(Z611="",0,Z611),"0")+IFERROR(IF(Z612="",0,Z612),"0")+IFERROR(IF(Z613="",0,Z613),"0")</f>
        <v>1.19574</v>
      </c>
      <c r="AA614" s="744"/>
      <c r="AB614" s="744"/>
      <c r="AC614" s="744"/>
    </row>
    <row r="615" spans="1:68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490</v>
      </c>
      <c r="Y615" s="743">
        <f>IFERROR(SUM(Y609:Y613),"0")</f>
        <v>491.4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17965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18043.5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18954.615623080619</v>
      </c>
      <c r="Y643" s="743">
        <f>IFERROR(SUM(BN22:BN639),"0")</f>
        <v>19037.175000000003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31</v>
      </c>
      <c r="Y644" s="38">
        <f>ROUNDUP(SUM(BP22:BP639),0)</f>
        <v>31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19729.615623080619</v>
      </c>
      <c r="Y645" s="743">
        <f>GrossWeightTotalR+PalletQtyTotalR*25</f>
        <v>19812.175000000003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2603.8266979933646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2614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35.643360000000008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788.40000000000009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896.40000000000009</v>
      </c>
      <c r="E652" s="46">
        <f>IFERROR(Y92*1,"0")+IFERROR(Y93*1,"0")+IFERROR(Y94*1,"0")+IFERROR(Y98*1,"0")+IFERROR(Y99*1,"0")+IFERROR(Y100*1,"0")+IFERROR(Y101*1,"0")+IFERROR(Y102*1,"0")+IFERROR(Y103*1,"0")+IFERROR(Y104*1,"0")</f>
        <v>715.5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1263.3000000000002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186.89999999999998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982.8</v>
      </c>
      <c r="W652" s="46">
        <f>IFERROR(Y394*1,"0")+IFERROR(Y398*1,"0")+IFERROR(Y399*1,"0")+IFERROR(Y400*1,"0")</f>
        <v>315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5610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1182.5999999999999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5359.2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743.4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5,00"/>
        <filter val="1 180,00"/>
        <filter val="100,00"/>
        <filter val="112,82"/>
        <filter val="116,67"/>
        <filter val="12,82"/>
        <filter val="150,00"/>
        <filter val="17 965,00"/>
        <filter val="18 954,62"/>
        <filter val="180,00"/>
        <filter val="185,61"/>
        <filter val="19 729,62"/>
        <filter val="192,22"/>
        <filter val="2 400,00"/>
        <filter val="2 603,83"/>
        <filter val="2 800,00"/>
        <filter val="20,83"/>
        <filter val="200,00"/>
        <filter val="21,00"/>
        <filter val="250,00"/>
        <filter val="294,00"/>
        <filter val="3 390,00"/>
        <filter val="304,63"/>
        <filter val="31"/>
        <filter val="315,00"/>
        <filter val="36,11"/>
        <filter val="373,33"/>
        <filter val="390,00"/>
        <filter val="400,00"/>
        <filter val="45,68"/>
        <filter val="490,00"/>
        <filter val="5 600,00"/>
        <filter val="62,82"/>
        <filter val="642,05"/>
        <filter val="665,00"/>
        <filter val="72,22"/>
        <filter val="780,00"/>
        <filter val="8,93"/>
        <filter val="80,00"/>
        <filter val="880,00"/>
        <filter val="9,26"/>
        <filter val="980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2025-03-04T08:54:05Z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