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A07FEB-CA01-4B94-A83B-BCAC42CF670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Z620" i="1"/>
  <c r="Y620" i="1"/>
  <c r="BN620" i="1" s="1"/>
  <c r="BO619" i="1"/>
  <c r="BM619" i="1"/>
  <c r="Y619" i="1"/>
  <c r="BN619" i="1" s="1"/>
  <c r="BO618" i="1"/>
  <c r="BM618" i="1"/>
  <c r="Y618" i="1"/>
  <c r="BO617" i="1"/>
  <c r="BN617" i="1"/>
  <c r="BM617" i="1"/>
  <c r="Z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N604" i="1"/>
  <c r="BM604" i="1"/>
  <c r="Z604" i="1"/>
  <c r="Y604" i="1"/>
  <c r="BP604" i="1" s="1"/>
  <c r="BO603" i="1"/>
  <c r="BM603" i="1"/>
  <c r="Y603" i="1"/>
  <c r="BO602" i="1"/>
  <c r="BM602" i="1"/>
  <c r="Y602" i="1"/>
  <c r="BN602" i="1" s="1"/>
  <c r="BP601" i="1"/>
  <c r="BO601" i="1"/>
  <c r="BN601" i="1"/>
  <c r="BM601" i="1"/>
  <c r="Z601" i="1"/>
  <c r="Y601" i="1"/>
  <c r="BO600" i="1"/>
  <c r="BM600" i="1"/>
  <c r="Y600" i="1"/>
  <c r="BO599" i="1"/>
  <c r="BM599" i="1"/>
  <c r="Z599" i="1"/>
  <c r="Y599" i="1"/>
  <c r="BP599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Z588" i="1"/>
  <c r="Y588" i="1"/>
  <c r="BN588" i="1" s="1"/>
  <c r="BP587" i="1"/>
  <c r="BO587" i="1"/>
  <c r="BN587" i="1"/>
  <c r="BM587" i="1"/>
  <c r="Z587" i="1"/>
  <c r="Y587" i="1"/>
  <c r="BP586" i="1"/>
  <c r="BO586" i="1"/>
  <c r="BM586" i="1"/>
  <c r="Y586" i="1"/>
  <c r="BN586" i="1" s="1"/>
  <c r="BO585" i="1"/>
  <c r="BM585" i="1"/>
  <c r="Y585" i="1"/>
  <c r="BP585" i="1" s="1"/>
  <c r="BO584" i="1"/>
  <c r="BM584" i="1"/>
  <c r="Z584" i="1"/>
  <c r="Y584" i="1"/>
  <c r="BN584" i="1" s="1"/>
  <c r="BP583" i="1"/>
  <c r="BO583" i="1"/>
  <c r="BN583" i="1"/>
  <c r="BM583" i="1"/>
  <c r="Z583" i="1"/>
  <c r="Y583" i="1"/>
  <c r="BP582" i="1"/>
  <c r="BO582" i="1"/>
  <c r="BM582" i="1"/>
  <c r="Y582" i="1"/>
  <c r="Y589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P558" i="1"/>
  <c r="BO557" i="1"/>
  <c r="BM557" i="1"/>
  <c r="Y557" i="1"/>
  <c r="BO556" i="1"/>
  <c r="BM556" i="1"/>
  <c r="Y556" i="1"/>
  <c r="BN556" i="1" s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O551" i="1"/>
  <c r="BM551" i="1"/>
  <c r="Y551" i="1"/>
  <c r="BO550" i="1"/>
  <c r="BM550" i="1"/>
  <c r="Y550" i="1"/>
  <c r="BN550" i="1" s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BN533" i="1" s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Z527" i="1" s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X494" i="1"/>
  <c r="BO493" i="1"/>
  <c r="BM493" i="1"/>
  <c r="Z493" i="1"/>
  <c r="Z494" i="1" s="1"/>
  <c r="Y493" i="1"/>
  <c r="BN493" i="1" s="1"/>
  <c r="P493" i="1"/>
  <c r="X490" i="1"/>
  <c r="X489" i="1"/>
  <c r="BO488" i="1"/>
  <c r="BM488" i="1"/>
  <c r="Y488" i="1"/>
  <c r="Y490" i="1" s="1"/>
  <c r="P488" i="1"/>
  <c r="X486" i="1"/>
  <c r="X485" i="1"/>
  <c r="BP484" i="1"/>
  <c r="BO484" i="1"/>
  <c r="BM484" i="1"/>
  <c r="Y484" i="1"/>
  <c r="BN484" i="1" s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Z477" i="1"/>
  <c r="Y477" i="1"/>
  <c r="BN477" i="1" s="1"/>
  <c r="P477" i="1"/>
  <c r="BO476" i="1"/>
  <c r="BM476" i="1"/>
  <c r="Y476" i="1"/>
  <c r="P476" i="1"/>
  <c r="BO475" i="1"/>
  <c r="BN475" i="1"/>
  <c r="BM475" i="1"/>
  <c r="Z475" i="1"/>
  <c r="Y475" i="1"/>
  <c r="BP475" i="1" s="1"/>
  <c r="BO474" i="1"/>
  <c r="BM474" i="1"/>
  <c r="Z474" i="1"/>
  <c r="Y474" i="1"/>
  <c r="BP474" i="1" s="1"/>
  <c r="P474" i="1"/>
  <c r="BO473" i="1"/>
  <c r="BM473" i="1"/>
  <c r="Y473" i="1"/>
  <c r="P473" i="1"/>
  <c r="BO472" i="1"/>
  <c r="BM472" i="1"/>
  <c r="Y472" i="1"/>
  <c r="BO471" i="1"/>
  <c r="BM471" i="1"/>
  <c r="Y471" i="1"/>
  <c r="BP471" i="1" s="1"/>
  <c r="P471" i="1"/>
  <c r="BO470" i="1"/>
  <c r="BM470" i="1"/>
  <c r="Y470" i="1"/>
  <c r="P470" i="1"/>
  <c r="BP469" i="1"/>
  <c r="BO469" i="1"/>
  <c r="BN469" i="1"/>
  <c r="BM469" i="1"/>
  <c r="Z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Z450" i="1" s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Z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N425" i="1" s="1"/>
  <c r="BP424" i="1"/>
  <c r="BO424" i="1"/>
  <c r="BN424" i="1"/>
  <c r="BM424" i="1"/>
  <c r="Z424" i="1"/>
  <c r="Y424" i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Z407" i="1" s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BN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Z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N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Z376" i="1" s="1"/>
  <c r="BP375" i="1"/>
  <c r="BO375" i="1"/>
  <c r="BM375" i="1"/>
  <c r="Y375" i="1"/>
  <c r="BN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Z367" i="1"/>
  <c r="Y367" i="1"/>
  <c r="BN367" i="1" s="1"/>
  <c r="P367" i="1"/>
  <c r="BO366" i="1"/>
  <c r="BM366" i="1"/>
  <c r="Y366" i="1"/>
  <c r="P366" i="1"/>
  <c r="BO365" i="1"/>
  <c r="BN365" i="1"/>
  <c r="BM365" i="1"/>
  <c r="Z365" i="1"/>
  <c r="Y365" i="1"/>
  <c r="BP365" i="1" s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M354" i="1"/>
  <c r="Y354" i="1"/>
  <c r="BN354" i="1" s="1"/>
  <c r="P354" i="1"/>
  <c r="BO353" i="1"/>
  <c r="BM353" i="1"/>
  <c r="Y353" i="1"/>
  <c r="P353" i="1"/>
  <c r="BO352" i="1"/>
  <c r="BM352" i="1"/>
  <c r="Y352" i="1"/>
  <c r="BN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X330" i="1"/>
  <c r="X329" i="1"/>
  <c r="BP328" i="1"/>
  <c r="BO328" i="1"/>
  <c r="BM328" i="1"/>
  <c r="Y328" i="1"/>
  <c r="BN328" i="1" s="1"/>
  <c r="P328" i="1"/>
  <c r="BO327" i="1"/>
  <c r="BM327" i="1"/>
  <c r="Y327" i="1"/>
  <c r="Y329" i="1" s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N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BN284" i="1" s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P277" i="1"/>
  <c r="BO277" i="1"/>
  <c r="BM277" i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Z270" i="1"/>
  <c r="Y270" i="1"/>
  <c r="BN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Z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X257" i="1"/>
  <c r="X256" i="1"/>
  <c r="BP255" i="1"/>
  <c r="BO255" i="1"/>
  <c r="BM255" i="1"/>
  <c r="Y255" i="1"/>
  <c r="BN255" i="1" s="1"/>
  <c r="P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Z240" i="1"/>
  <c r="Y240" i="1"/>
  <c r="BN240" i="1" s="1"/>
  <c r="P240" i="1"/>
  <c r="BO239" i="1"/>
  <c r="BM239" i="1"/>
  <c r="Y239" i="1"/>
  <c r="P239" i="1"/>
  <c r="BO238" i="1"/>
  <c r="BM238" i="1"/>
  <c r="Y238" i="1"/>
  <c r="BN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Y232" i="1" s="1"/>
  <c r="P228" i="1"/>
  <c r="BO227" i="1"/>
  <c r="BM227" i="1"/>
  <c r="Y227" i="1"/>
  <c r="Z227" i="1" s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Y220" i="1"/>
  <c r="BP220" i="1" s="1"/>
  <c r="P220" i="1"/>
  <c r="BO219" i="1"/>
  <c r="BN219" i="1"/>
  <c r="BM219" i="1"/>
  <c r="Z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Z217" i="1" s="1"/>
  <c r="P217" i="1"/>
  <c r="BO216" i="1"/>
  <c r="BM216" i="1"/>
  <c r="Y216" i="1"/>
  <c r="BP216" i="1" s="1"/>
  <c r="P216" i="1"/>
  <c r="BP215" i="1"/>
  <c r="BO215" i="1"/>
  <c r="BM215" i="1"/>
  <c r="Y215" i="1"/>
  <c r="P215" i="1"/>
  <c r="BO214" i="1"/>
  <c r="BM214" i="1"/>
  <c r="Y214" i="1"/>
  <c r="P214" i="1"/>
  <c r="BP213" i="1"/>
  <c r="BO213" i="1"/>
  <c r="BM213" i="1"/>
  <c r="Y213" i="1"/>
  <c r="BN213" i="1" s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Z207" i="1"/>
  <c r="Y207" i="1"/>
  <c r="BN207" i="1" s="1"/>
  <c r="P207" i="1"/>
  <c r="BO206" i="1"/>
  <c r="BM206" i="1"/>
  <c r="Y206" i="1"/>
  <c r="BP206" i="1" s="1"/>
  <c r="P206" i="1"/>
  <c r="BO205" i="1"/>
  <c r="BN205" i="1"/>
  <c r="BM205" i="1"/>
  <c r="Z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Z203" i="1" s="1"/>
  <c r="P203" i="1"/>
  <c r="BO202" i="1"/>
  <c r="BM202" i="1"/>
  <c r="Y202" i="1"/>
  <c r="Y210" i="1" s="1"/>
  <c r="P202" i="1"/>
  <c r="X200" i="1"/>
  <c r="X199" i="1"/>
  <c r="BO198" i="1"/>
  <c r="BM198" i="1"/>
  <c r="Y198" i="1"/>
  <c r="P198" i="1"/>
  <c r="BP197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P184" i="1"/>
  <c r="BO184" i="1"/>
  <c r="BM184" i="1"/>
  <c r="Y184" i="1"/>
  <c r="BN184" i="1" s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N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N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O136" i="1"/>
  <c r="BM136" i="1"/>
  <c r="Z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Z130" i="1"/>
  <c r="Y130" i="1"/>
  <c r="BN130" i="1" s="1"/>
  <c r="P130" i="1"/>
  <c r="BO129" i="1"/>
  <c r="BM129" i="1"/>
  <c r="Y129" i="1"/>
  <c r="BP129" i="1" s="1"/>
  <c r="P129" i="1"/>
  <c r="BO128" i="1"/>
  <c r="BM128" i="1"/>
  <c r="Y128" i="1"/>
  <c r="BN128" i="1" s="1"/>
  <c r="BO127" i="1"/>
  <c r="BM127" i="1"/>
  <c r="Y127" i="1"/>
  <c r="Z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Z102" i="1"/>
  <c r="Y102" i="1"/>
  <c r="BN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Z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Z86" i="1"/>
  <c r="Y86" i="1"/>
  <c r="BN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N80" i="1"/>
  <c r="BM80" i="1"/>
  <c r="Z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Z76" i="1"/>
  <c r="Y76" i="1"/>
  <c r="P76" i="1"/>
  <c r="X74" i="1"/>
  <c r="X73" i="1"/>
  <c r="BO72" i="1"/>
  <c r="BM72" i="1"/>
  <c r="Z72" i="1"/>
  <c r="Y72" i="1"/>
  <c r="BN72" i="1" s="1"/>
  <c r="P72" i="1"/>
  <c r="BO71" i="1"/>
  <c r="BM71" i="1"/>
  <c r="Y71" i="1"/>
  <c r="BP71" i="1" s="1"/>
  <c r="P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Z62" i="1"/>
  <c r="Y62" i="1"/>
  <c r="BP62" i="1" s="1"/>
  <c r="P62" i="1"/>
  <c r="BO61" i="1"/>
  <c r="BM61" i="1"/>
  <c r="Y61" i="1"/>
  <c r="P61" i="1"/>
  <c r="BO60" i="1"/>
  <c r="BN60" i="1"/>
  <c r="BM60" i="1"/>
  <c r="Z60" i="1"/>
  <c r="Y60" i="1"/>
  <c r="BP60" i="1" s="1"/>
  <c r="P60" i="1"/>
  <c r="X58" i="1"/>
  <c r="X57" i="1"/>
  <c r="BO56" i="1"/>
  <c r="BM56" i="1"/>
  <c r="Y56" i="1"/>
  <c r="BN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N50" i="1" s="1"/>
  <c r="P50" i="1"/>
  <c r="X47" i="1"/>
  <c r="X46" i="1"/>
  <c r="BP45" i="1"/>
  <c r="BO45" i="1"/>
  <c r="BM45" i="1"/>
  <c r="Y45" i="1"/>
  <c r="BN45" i="1" s="1"/>
  <c r="P45" i="1"/>
  <c r="BO44" i="1"/>
  <c r="BM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N37" i="1"/>
  <c r="BM37" i="1"/>
  <c r="Z37" i="1"/>
  <c r="Y37" i="1"/>
  <c r="BP37" i="1" s="1"/>
  <c r="P37" i="1"/>
  <c r="BO36" i="1"/>
  <c r="BM36" i="1"/>
  <c r="Y36" i="1"/>
  <c r="P36" i="1"/>
  <c r="BO35" i="1"/>
  <c r="BM35" i="1"/>
  <c r="Z35" i="1"/>
  <c r="Y35" i="1"/>
  <c r="BN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P22" i="1"/>
  <c r="H10" i="1"/>
  <c r="A9" i="1"/>
  <c r="A10" i="1" s="1"/>
  <c r="D7" i="1"/>
  <c r="Q6" i="1"/>
  <c r="P2" i="1"/>
  <c r="BP50" i="1" l="1"/>
  <c r="BP118" i="1"/>
  <c r="BN127" i="1"/>
  <c r="BP147" i="1"/>
  <c r="BP151" i="1"/>
  <c r="BP162" i="1"/>
  <c r="Z170" i="1"/>
  <c r="BN170" i="1"/>
  <c r="Y177" i="1"/>
  <c r="Z176" i="1"/>
  <c r="Z177" i="1" s="1"/>
  <c r="BN186" i="1"/>
  <c r="Z186" i="1"/>
  <c r="BN203" i="1"/>
  <c r="BP209" i="1"/>
  <c r="BN209" i="1"/>
  <c r="Z209" i="1"/>
  <c r="BN217" i="1"/>
  <c r="BN251" i="1"/>
  <c r="Y261" i="1"/>
  <c r="BN259" i="1"/>
  <c r="Z259" i="1"/>
  <c r="Z260" i="1" s="1"/>
  <c r="Y260" i="1"/>
  <c r="BP268" i="1"/>
  <c r="BN268" i="1"/>
  <c r="Z268" i="1"/>
  <c r="BN282" i="1"/>
  <c r="BN291" i="1"/>
  <c r="BN332" i="1"/>
  <c r="BN350" i="1"/>
  <c r="BP358" i="1"/>
  <c r="BN358" i="1"/>
  <c r="Z358" i="1"/>
  <c r="BN361" i="1"/>
  <c r="BP361" i="1"/>
  <c r="BP409" i="1"/>
  <c r="BN409" i="1"/>
  <c r="Z409" i="1"/>
  <c r="BN411" i="1"/>
  <c r="Z411" i="1"/>
  <c r="BP437" i="1"/>
  <c r="BN437" i="1"/>
  <c r="Z437" i="1"/>
  <c r="BP441" i="1"/>
  <c r="BN441" i="1"/>
  <c r="Z441" i="1"/>
  <c r="BN445" i="1"/>
  <c r="BN450" i="1"/>
  <c r="BN451" i="1"/>
  <c r="Z451" i="1"/>
  <c r="BN488" i="1"/>
  <c r="BN523" i="1"/>
  <c r="BP523" i="1"/>
  <c r="BP530" i="1"/>
  <c r="BN530" i="1"/>
  <c r="Z530" i="1"/>
  <c r="BN570" i="1"/>
  <c r="BP600" i="1"/>
  <c r="BN600" i="1"/>
  <c r="Z600" i="1"/>
  <c r="BN603" i="1"/>
  <c r="Z603" i="1"/>
  <c r="BP618" i="1"/>
  <c r="BN618" i="1"/>
  <c r="Z618" i="1"/>
  <c r="Y632" i="1"/>
  <c r="Z630" i="1"/>
  <c r="Z631" i="1" s="1"/>
  <c r="B652" i="1"/>
  <c r="BN23" i="1"/>
  <c r="Z25" i="1"/>
  <c r="BP35" i="1"/>
  <c r="Z50" i="1"/>
  <c r="Z52" i="1"/>
  <c r="BN52" i="1"/>
  <c r="BP56" i="1"/>
  <c r="Y65" i="1"/>
  <c r="BP70" i="1"/>
  <c r="BP72" i="1"/>
  <c r="Y82" i="1"/>
  <c r="Z78" i="1"/>
  <c r="BN78" i="1"/>
  <c r="BP86" i="1"/>
  <c r="BP102" i="1"/>
  <c r="Z110" i="1"/>
  <c r="BN110" i="1"/>
  <c r="BN112" i="1"/>
  <c r="Z118" i="1"/>
  <c r="Z124" i="1"/>
  <c r="BP128" i="1"/>
  <c r="BP130" i="1"/>
  <c r="Z147" i="1"/>
  <c r="Z151" i="1"/>
  <c r="Z162" i="1"/>
  <c r="Z164" i="1"/>
  <c r="BN164" i="1"/>
  <c r="BP176" i="1"/>
  <c r="Y188" i="1"/>
  <c r="BN182" i="1"/>
  <c r="BP182" i="1"/>
  <c r="BP186" i="1"/>
  <c r="BN193" i="1"/>
  <c r="Z193" i="1"/>
  <c r="BN215" i="1"/>
  <c r="Z215" i="1"/>
  <c r="BP229" i="1"/>
  <c r="Z229" i="1"/>
  <c r="BN247" i="1"/>
  <c r="Z247" i="1"/>
  <c r="BP272" i="1"/>
  <c r="BN272" i="1"/>
  <c r="Z272" i="1"/>
  <c r="Y314" i="1"/>
  <c r="BP313" i="1"/>
  <c r="BN313" i="1"/>
  <c r="Z313" i="1"/>
  <c r="Z314" i="1" s="1"/>
  <c r="BP321" i="1"/>
  <c r="BN321" i="1"/>
  <c r="Z321" i="1"/>
  <c r="BP369" i="1"/>
  <c r="BN369" i="1"/>
  <c r="Z369" i="1"/>
  <c r="BN388" i="1"/>
  <c r="BN415" i="1"/>
  <c r="BN435" i="1"/>
  <c r="Z435" i="1"/>
  <c r="BP468" i="1"/>
  <c r="BN468" i="1"/>
  <c r="Z468" i="1"/>
  <c r="BN471" i="1"/>
  <c r="BN472" i="1"/>
  <c r="BP472" i="1"/>
  <c r="BP529" i="1"/>
  <c r="BN529" i="1"/>
  <c r="Z529" i="1"/>
  <c r="BP551" i="1"/>
  <c r="BN551" i="1"/>
  <c r="Z551" i="1"/>
  <c r="BP557" i="1"/>
  <c r="BN557" i="1"/>
  <c r="Z557" i="1"/>
  <c r="Y566" i="1"/>
  <c r="BP563" i="1"/>
  <c r="BN563" i="1"/>
  <c r="Z563" i="1"/>
  <c r="Y571" i="1"/>
  <c r="Z569" i="1"/>
  <c r="BP603" i="1"/>
  <c r="BP605" i="1"/>
  <c r="BN605" i="1"/>
  <c r="Z605" i="1"/>
  <c r="BN639" i="1"/>
  <c r="BP639" i="1"/>
  <c r="Y199" i="1"/>
  <c r="BN227" i="1"/>
  <c r="BP240" i="1"/>
  <c r="BN308" i="1"/>
  <c r="BN376" i="1"/>
  <c r="BN407" i="1"/>
  <c r="BN439" i="1"/>
  <c r="BP458" i="1"/>
  <c r="Y459" i="1"/>
  <c r="BN565" i="1"/>
  <c r="BN585" i="1"/>
  <c r="BP620" i="1"/>
  <c r="Y641" i="1"/>
  <c r="BN39" i="1"/>
  <c r="BN54" i="1"/>
  <c r="BN68" i="1"/>
  <c r="E652" i="1"/>
  <c r="BN99" i="1"/>
  <c r="BN638" i="1"/>
  <c r="Y30" i="1"/>
  <c r="Y144" i="1"/>
  <c r="H652" i="1"/>
  <c r="Y189" i="1"/>
  <c r="Z184" i="1"/>
  <c r="BP193" i="1"/>
  <c r="BP207" i="1"/>
  <c r="Z213" i="1"/>
  <c r="BP247" i="1"/>
  <c r="Z255" i="1"/>
  <c r="BN266" i="1"/>
  <c r="BP270" i="1"/>
  <c r="Z277" i="1"/>
  <c r="Z278" i="1" s="1"/>
  <c r="Z328" i="1"/>
  <c r="Z354" i="1"/>
  <c r="Z361" i="1"/>
  <c r="BP367" i="1"/>
  <c r="Z375" i="1"/>
  <c r="BP411" i="1"/>
  <c r="BP451" i="1"/>
  <c r="Z472" i="1"/>
  <c r="BP477" i="1"/>
  <c r="Z484" i="1"/>
  <c r="Y489" i="1"/>
  <c r="BP493" i="1"/>
  <c r="Z523" i="1"/>
  <c r="BN527" i="1"/>
  <c r="BN559" i="1"/>
  <c r="BP569" i="1"/>
  <c r="Z582" i="1"/>
  <c r="BP584" i="1"/>
  <c r="Z586" i="1"/>
  <c r="BP588" i="1"/>
  <c r="Y622" i="1"/>
  <c r="BP630" i="1"/>
  <c r="Z639" i="1"/>
  <c r="BP238" i="1"/>
  <c r="BP253" i="1"/>
  <c r="BP284" i="1"/>
  <c r="BP293" i="1"/>
  <c r="BP317" i="1"/>
  <c r="BP352" i="1"/>
  <c r="BP382" i="1"/>
  <c r="BP399" i="1"/>
  <c r="BP425" i="1"/>
  <c r="BP533" i="1"/>
  <c r="BP550" i="1"/>
  <c r="BP556" i="1"/>
  <c r="BP602" i="1"/>
  <c r="BP619" i="1"/>
  <c r="Y621" i="1"/>
  <c r="X643" i="1"/>
  <c r="BP23" i="1"/>
  <c r="Z29" i="1"/>
  <c r="Z30" i="1" s="1"/>
  <c r="Y42" i="1"/>
  <c r="Z39" i="1"/>
  <c r="Y57" i="1"/>
  <c r="Z54" i="1"/>
  <c r="Z68" i="1"/>
  <c r="Z99" i="1"/>
  <c r="Z141" i="1"/>
  <c r="Y154" i="1"/>
  <c r="Y171" i="1"/>
  <c r="BN176" i="1"/>
  <c r="Z180" i="1"/>
  <c r="BP203" i="1"/>
  <c r="BP217" i="1"/>
  <c r="Z222" i="1"/>
  <c r="BP227" i="1"/>
  <c r="Z236" i="1"/>
  <c r="Z251" i="1"/>
  <c r="BP266" i="1"/>
  <c r="BN277" i="1"/>
  <c r="Z282" i="1"/>
  <c r="Z285" i="1" s="1"/>
  <c r="Z291" i="1"/>
  <c r="Z308" i="1"/>
  <c r="Z332" i="1"/>
  <c r="Z350" i="1"/>
  <c r="BP376" i="1"/>
  <c r="BP388" i="1"/>
  <c r="BP407" i="1"/>
  <c r="Z415" i="1"/>
  <c r="BP439" i="1"/>
  <c r="Z445" i="1"/>
  <c r="BP450" i="1"/>
  <c r="Z471" i="1"/>
  <c r="Z488" i="1"/>
  <c r="Z489" i="1" s="1"/>
  <c r="Y494" i="1"/>
  <c r="BP527" i="1"/>
  <c r="BP559" i="1"/>
  <c r="Z565" i="1"/>
  <c r="Z570" i="1"/>
  <c r="Z571" i="1" s="1"/>
  <c r="BN582" i="1"/>
  <c r="Z585" i="1"/>
  <c r="Y607" i="1"/>
  <c r="Y631" i="1"/>
  <c r="Z638" i="1"/>
  <c r="X644" i="1"/>
  <c r="X645" i="1" s="1"/>
  <c r="BN25" i="1"/>
  <c r="Z45" i="1"/>
  <c r="BN62" i="1"/>
  <c r="BN76" i="1"/>
  <c r="Y89" i="1"/>
  <c r="BN93" i="1"/>
  <c r="BP112" i="1"/>
  <c r="BN124" i="1"/>
  <c r="BP127" i="1"/>
  <c r="BN136" i="1"/>
  <c r="BP170" i="1"/>
  <c r="Y200" i="1"/>
  <c r="BN229" i="1"/>
  <c r="Y285" i="1"/>
  <c r="Y318" i="1"/>
  <c r="Y426" i="1"/>
  <c r="Y572" i="1"/>
  <c r="Z606" i="1"/>
  <c r="BN141" i="1"/>
  <c r="BN180" i="1"/>
  <c r="BN222" i="1"/>
  <c r="BN236" i="1"/>
  <c r="Z56" i="1"/>
  <c r="Y64" i="1"/>
  <c r="Y73" i="1"/>
  <c r="Z70" i="1"/>
  <c r="BP76" i="1"/>
  <c r="Y106" i="1"/>
  <c r="Z128" i="1"/>
  <c r="Z182" i="1"/>
  <c r="Z197" i="1"/>
  <c r="Z238" i="1"/>
  <c r="Z253" i="1"/>
  <c r="BP259" i="1"/>
  <c r="Z284" i="1"/>
  <c r="Z293" i="1"/>
  <c r="Y309" i="1"/>
  <c r="Z317" i="1"/>
  <c r="Z318" i="1" s="1"/>
  <c r="Z352" i="1"/>
  <c r="Z382" i="1"/>
  <c r="Z399" i="1"/>
  <c r="Z425" i="1"/>
  <c r="Z426" i="1" s="1"/>
  <c r="BN458" i="1"/>
  <c r="BN474" i="1"/>
  <c r="Z533" i="1"/>
  <c r="Z550" i="1"/>
  <c r="Z556" i="1"/>
  <c r="BN599" i="1"/>
  <c r="Z602" i="1"/>
  <c r="Y606" i="1"/>
  <c r="BP617" i="1"/>
  <c r="Z619" i="1"/>
  <c r="Z621" i="1" s="1"/>
  <c r="BP29" i="1"/>
  <c r="Y46" i="1"/>
  <c r="BN151" i="1"/>
  <c r="Y167" i="1"/>
  <c r="BP180" i="1"/>
  <c r="Y225" i="1"/>
  <c r="BN221" i="1"/>
  <c r="Y278" i="1"/>
  <c r="Y323" i="1"/>
  <c r="Y427" i="1"/>
  <c r="BP488" i="1"/>
  <c r="Y567" i="1"/>
  <c r="BN569" i="1"/>
  <c r="BN630" i="1"/>
  <c r="BP638" i="1"/>
  <c r="Y640" i="1"/>
  <c r="BN29" i="1"/>
  <c r="X642" i="1"/>
  <c r="Y83" i="1"/>
  <c r="F652" i="1"/>
  <c r="J652" i="1"/>
  <c r="BN197" i="1"/>
  <c r="BN317" i="1"/>
  <c r="Y362" i="1"/>
  <c r="Y590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Y224" i="1"/>
  <c r="Z214" i="1"/>
  <c r="BN214" i="1"/>
  <c r="BP214" i="1"/>
  <c r="Z216" i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Y334" i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Y377" i="1"/>
  <c r="K652" i="1"/>
  <c r="H9" i="1"/>
  <c r="Y26" i="1"/>
  <c r="Y96" i="1"/>
  <c r="Y115" i="1"/>
  <c r="Y159" i="1"/>
  <c r="Y194" i="1"/>
  <c r="BP223" i="1"/>
  <c r="BN223" i="1"/>
  <c r="Z223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256" i="1" l="1"/>
  <c r="Z384" i="1"/>
  <c r="Z309" i="1"/>
  <c r="Z377" i="1"/>
  <c r="Z329" i="1"/>
  <c r="Z640" i="1"/>
  <c r="Z371" i="1"/>
  <c r="Z501" i="1"/>
  <c r="Z295" i="1"/>
  <c r="Z273" i="1"/>
  <c r="Z120" i="1"/>
  <c r="Z114" i="1"/>
  <c r="Z88" i="1"/>
  <c r="Z455" i="1"/>
  <c r="Z355" i="1"/>
  <c r="Z166" i="1"/>
  <c r="Z132" i="1"/>
  <c r="Z95" i="1"/>
  <c r="Z589" i="1"/>
  <c r="Z362" i="1"/>
  <c r="Z390" i="1"/>
  <c r="Z210" i="1"/>
  <c r="Z188" i="1"/>
  <c r="Z105" i="1"/>
  <c r="Z82" i="1"/>
  <c r="Z64" i="1"/>
  <c r="Z57" i="1"/>
  <c r="Z231" i="1"/>
  <c r="Z224" i="1"/>
  <c r="Z41" i="1"/>
  <c r="Z416" i="1"/>
  <c r="Y646" i="1"/>
  <c r="Y643" i="1"/>
  <c r="Z627" i="1"/>
  <c r="Z614" i="1"/>
  <c r="Z596" i="1"/>
  <c r="Z545" i="1"/>
  <c r="Z538" i="1"/>
  <c r="Z508" i="1"/>
  <c r="Z480" i="1"/>
  <c r="Z442" i="1"/>
  <c r="Z401" i="1"/>
  <c r="Z243" i="1"/>
  <c r="Z73" i="1"/>
  <c r="Y642" i="1"/>
  <c r="Y644" i="1"/>
  <c r="Z26" i="1"/>
  <c r="Y645" i="1" l="1"/>
  <c r="Z647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<sst xmlns="http://schemas.openxmlformats.org/spreadsheetml/2006/main" count="3014" uniqueCount="1073">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</sst>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107</v>
      </c>
      <c r="Y38" s="742">
        <f t="shared" si="0"/>
        <v>107.30000000000001</v>
      </c>
      <c r="Z38" s="36">
        <f>IFERROR(IF(Y38=0,"",ROUNDUP(Y38/H38,0)*0.00902),"")</f>
        <v>0.26158000000000003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113.07297297297296</v>
      </c>
      <c r="BN38" s="64">
        <f t="shared" si="2"/>
        <v>113.39000000000001</v>
      </c>
      <c r="BO38" s="64">
        <f t="shared" si="3"/>
        <v>0.21908271908271909</v>
      </c>
      <c r="BP38" s="64">
        <f t="shared" si="4"/>
        <v>0.2196969696969697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28.918918918918919</v>
      </c>
      <c r="Y41" s="743">
        <f>IFERROR(Y35/H35,"0")+IFERROR(Y36/H36,"0")+IFERROR(Y37/H37,"0")+IFERROR(Y38/H38,"0")+IFERROR(Y39/H39,"0")+IFERROR(Y40/H40,"0")</f>
        <v>29</v>
      </c>
      <c r="Z41" s="743">
        <f>IFERROR(IF(Z35="",0,Z35),"0")+IFERROR(IF(Z36="",0,Z36),"0")+IFERROR(IF(Z37="",0,Z37),"0")+IFERROR(IF(Z38="",0,Z38),"0")+IFERROR(IF(Z39="",0,Z39),"0")+IFERROR(IF(Z40="",0,Z40),"0")</f>
        <v>0.26158000000000003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107</v>
      </c>
      <c r="Y42" s="743">
        <f>IFERROR(SUM(Y35:Y40),"0")</f>
        <v>107.30000000000001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91</v>
      </c>
      <c r="Y51" s="742">
        <f t="shared" si="5"/>
        <v>97.2</v>
      </c>
      <c r="Z51" s="36">
        <f>IFERROR(IF(Y51=0,"",ROUNDUP(Y51/H51,0)*0.01898),"")</f>
        <v>0.17082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94.665277777777774</v>
      </c>
      <c r="BN51" s="64">
        <f t="shared" si="7"/>
        <v>101.11499999999998</v>
      </c>
      <c r="BO51" s="64">
        <f t="shared" si="8"/>
        <v>0.13165509259259259</v>
      </c>
      <c r="BP51" s="64">
        <f t="shared" si="9"/>
        <v>0.140625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8.4259259259259256</v>
      </c>
      <c r="Y57" s="743">
        <f>IFERROR(Y50/H50,"0")+IFERROR(Y51/H51,"0")+IFERROR(Y52/H52,"0")+IFERROR(Y53/H53,"0")+IFERROR(Y54/H54,"0")+IFERROR(Y55/H55,"0")+IFERROR(Y56/H56,"0")</f>
        <v>9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0.17082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91</v>
      </c>
      <c r="Y58" s="743">
        <f>IFERROR(SUM(Y50:Y56),"0")</f>
        <v>97.2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177</v>
      </c>
      <c r="Y60" s="742">
        <f>IFERROR(IF(X60="",0,CEILING((X60/$H60),1)*$H60),"")</f>
        <v>183.60000000000002</v>
      </c>
      <c r="Z60" s="36">
        <f>IFERROR(IF(Y60=0,"",ROUNDUP(Y60/H60,0)*0.01898),"")</f>
        <v>0.32266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184.12916666666663</v>
      </c>
      <c r="BN60" s="64">
        <f>IFERROR(Y60*I60/H60,"0")</f>
        <v>190.995</v>
      </c>
      <c r="BO60" s="64">
        <f>IFERROR(1/J60*(X60/H60),"0")</f>
        <v>0.2560763888888889</v>
      </c>
      <c r="BP60" s="64">
        <f>IFERROR(1/J60*(Y60/H60),"0")</f>
        <v>0.265625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16.388888888888889</v>
      </c>
      <c r="Y64" s="743">
        <f>IFERROR(Y60/H60,"0")+IFERROR(Y61/H61,"0")+IFERROR(Y62/H62,"0")+IFERROR(Y63/H63,"0")</f>
        <v>17</v>
      </c>
      <c r="Z64" s="743">
        <f>IFERROR(IF(Z60="",0,Z60),"0")+IFERROR(IF(Z61="",0,Z61),"0")+IFERROR(IF(Z62="",0,Z62),"0")+IFERROR(IF(Z63="",0,Z63),"0")</f>
        <v>0.32266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177</v>
      </c>
      <c r="Y65" s="743">
        <f>IFERROR(SUM(Y60:Y63),"0")</f>
        <v>183.60000000000002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28</v>
      </c>
      <c r="Y86" s="742">
        <f>IFERROR(IF(X86="",0,CEILING((X86/$H86),1)*$H86),"")</f>
        <v>33.6</v>
      </c>
      <c r="Z86" s="36">
        <f>IFERROR(IF(Y86=0,"",ROUNDUP(Y86/H86,0)*0.01898),"")</f>
        <v>7.5920000000000001E-2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29.73</v>
      </c>
      <c r="BN86" s="64">
        <f>IFERROR(Y86*I86/H86,"0")</f>
        <v>35.676000000000002</v>
      </c>
      <c r="BO86" s="64">
        <f>IFERROR(1/J86*(X86/H86),"0")</f>
        <v>5.2083333333333329E-2</v>
      </c>
      <c r="BP86" s="64">
        <f>IFERROR(1/J86*(Y86/H86),"0")</f>
        <v>6.25E-2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3.333333333333333</v>
      </c>
      <c r="Y88" s="743">
        <f>IFERROR(Y85/H85,"0")+IFERROR(Y86/H86,"0")+IFERROR(Y87/H87,"0")</f>
        <v>4</v>
      </c>
      <c r="Z88" s="743">
        <f>IFERROR(IF(Z85="",0,Z85),"0")+IFERROR(IF(Z86="",0,Z86),"0")+IFERROR(IF(Z87="",0,Z87),"0")</f>
        <v>7.5920000000000001E-2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28</v>
      </c>
      <c r="Y89" s="743">
        <f>IFERROR(SUM(Y85:Y87),"0")</f>
        <v>33.6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1205</v>
      </c>
      <c r="Y92" s="742">
        <f>IFERROR(IF(X92="",0,CEILING((X92/$H92),1)*$H92),"")</f>
        <v>1209.6000000000001</v>
      </c>
      <c r="Z92" s="36">
        <f>IFERROR(IF(Y92=0,"",ROUNDUP(Y92/H92,0)*0.01898),"")</f>
        <v>2.1257600000000001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1253.5347222222222</v>
      </c>
      <c r="BN92" s="64">
        <f>IFERROR(Y92*I92/H92,"0")</f>
        <v>1258.3200000000002</v>
      </c>
      <c r="BO92" s="64">
        <f>IFERROR(1/J92*(X92/H92),"0")</f>
        <v>1.7433449074074072</v>
      </c>
      <c r="BP92" s="64">
        <f>IFERROR(1/J92*(Y92/H92),"0")</f>
        <v>1.75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135</v>
      </c>
      <c r="Y94" s="742">
        <f>IFERROR(IF(X94="",0,CEILING((X94/$H94),1)*$H94),"")</f>
        <v>135</v>
      </c>
      <c r="Z94" s="36">
        <f>IFERROR(IF(Y94=0,"",ROUNDUP(Y94/H94,0)*0.00902),"")</f>
        <v>0.27060000000000001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141.30000000000001</v>
      </c>
      <c r="BN94" s="64">
        <f>IFERROR(Y94*I94/H94,"0")</f>
        <v>141.30000000000001</v>
      </c>
      <c r="BO94" s="64">
        <f>IFERROR(1/J94*(X94/H94),"0")</f>
        <v>0.22727272727272729</v>
      </c>
      <c r="BP94" s="64">
        <f>IFERROR(1/J94*(Y94/H94),"0")</f>
        <v>0.22727272727272729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141.57407407407408</v>
      </c>
      <c r="Y95" s="743">
        <f>IFERROR(Y92/H92,"0")+IFERROR(Y93/H93,"0")+IFERROR(Y94/H94,"0")</f>
        <v>142</v>
      </c>
      <c r="Z95" s="743">
        <f>IFERROR(IF(Z92="",0,Z92),"0")+IFERROR(IF(Z93="",0,Z93),"0")+IFERROR(IF(Z94="",0,Z94),"0")</f>
        <v>2.39636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1340</v>
      </c>
      <c r="Y96" s="743">
        <f>IFERROR(SUM(Y92:Y94),"0")</f>
        <v>1344.6000000000001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249</v>
      </c>
      <c r="Y99" s="742">
        <f t="shared" si="20"/>
        <v>252</v>
      </c>
      <c r="Z99" s="36">
        <f>IFERROR(IF(Y99=0,"",ROUNDUP(Y99/H99,0)*0.01898),"")</f>
        <v>0.56940000000000002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264.38464285714286</v>
      </c>
      <c r="BN99" s="64">
        <f t="shared" si="22"/>
        <v>267.57</v>
      </c>
      <c r="BO99" s="64">
        <f t="shared" si="23"/>
        <v>0.46316964285714285</v>
      </c>
      <c r="BP99" s="64">
        <f t="shared" si="24"/>
        <v>0.46875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42</v>
      </c>
      <c r="Y100" s="742">
        <f t="shared" si="20"/>
        <v>43.2</v>
      </c>
      <c r="Z100" s="36">
        <f>IFERROR(IF(Y100=0,"",ROUNDUP(Y100/H100,0)*0.00651),"")</f>
        <v>0.10416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45.919999999999995</v>
      </c>
      <c r="BN100" s="64">
        <f t="shared" si="22"/>
        <v>47.231999999999999</v>
      </c>
      <c r="BO100" s="64">
        <f t="shared" si="23"/>
        <v>8.5470085470085472E-2</v>
      </c>
      <c r="BP100" s="64">
        <f t="shared" si="24"/>
        <v>8.7912087912087919E-2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45.198412698412696</v>
      </c>
      <c r="Y105" s="743">
        <f>IFERROR(Y98/H98,"0")+IFERROR(Y99/H99,"0")+IFERROR(Y100/H100,"0")+IFERROR(Y101/H101,"0")+IFERROR(Y102/H102,"0")+IFERROR(Y103/H103,"0")+IFERROR(Y104/H104,"0")</f>
        <v>46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0.67356000000000005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291</v>
      </c>
      <c r="Y106" s="743">
        <f>IFERROR(SUM(Y98:Y104),"0")</f>
        <v>295.2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90</v>
      </c>
      <c r="Y112" s="742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94.199999999999989</v>
      </c>
      <c r="BN112" s="64">
        <f>IFERROR(Y112*I112/H112,"0")</f>
        <v>94.199999999999989</v>
      </c>
      <c r="BO112" s="64">
        <f>IFERROR(1/J112*(X112/H112),"0")</f>
        <v>0.15151515151515152</v>
      </c>
      <c r="BP112" s="64">
        <f>IFERROR(1/J112*(Y112/H112),"0")</f>
        <v>0.15151515151515152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20</v>
      </c>
      <c r="Y114" s="743">
        <f>IFERROR(Y109/H109,"0")+IFERROR(Y110/H110,"0")+IFERROR(Y111/H111,"0")+IFERROR(Y112/H112,"0")+IFERROR(Y113/H113,"0")</f>
        <v>20</v>
      </c>
      <c r="Z114" s="743">
        <f>IFERROR(IF(Z109="",0,Z109),"0")+IFERROR(IF(Z110="",0,Z110),"0")+IFERROR(IF(Z111="",0,Z111),"0")+IFERROR(IF(Z112="",0,Z112),"0")+IFERROR(IF(Z113="",0,Z113),"0")</f>
        <v>0.1804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90</v>
      </c>
      <c r="Y115" s="743">
        <f>IFERROR(SUM(Y109:Y113),"0")</f>
        <v>90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188</v>
      </c>
      <c r="Y123" s="742">
        <f t="shared" ref="Y123:Y131" si="25">IFERROR(IF(X123="",0,CEILING((X123/$H123),1)*$H123),"")</f>
        <v>193.20000000000002</v>
      </c>
      <c r="Z123" s="36">
        <f>IFERROR(IF(Y123=0,"",ROUNDUP(Y123/H123,0)*0.01898),"")</f>
        <v>0.43653999999999998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199.48142857142855</v>
      </c>
      <c r="BN123" s="64">
        <f t="shared" ref="BN123:BN131" si="27">IFERROR(Y123*I123/H123,"0")</f>
        <v>204.99900000000002</v>
      </c>
      <c r="BO123" s="64">
        <f t="shared" ref="BO123:BO131" si="28">IFERROR(1/J123*(X123/H123),"0")</f>
        <v>0.34970238095238093</v>
      </c>
      <c r="BP123" s="64">
        <f t="shared" ref="BP123:BP131" si="29">IFERROR(1/J123*(Y123/H123),"0")</f>
        <v>0.359375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95</v>
      </c>
      <c r="Y129" s="742">
        <f t="shared" si="25"/>
        <v>97.2</v>
      </c>
      <c r="Z129" s="36">
        <f t="shared" si="30"/>
        <v>0.23436000000000001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103.86666666666666</v>
      </c>
      <c r="BN129" s="64">
        <f t="shared" si="27"/>
        <v>106.27199999999999</v>
      </c>
      <c r="BO129" s="64">
        <f t="shared" si="28"/>
        <v>0.19332519332519332</v>
      </c>
      <c r="BP129" s="64">
        <f t="shared" si="29"/>
        <v>0.19780219780219782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57.566137566137563</v>
      </c>
      <c r="Y132" s="743">
        <f>IFERROR(Y123/H123,"0")+IFERROR(Y124/H124,"0")+IFERROR(Y125/H125,"0")+IFERROR(Y126/H126,"0")+IFERROR(Y127/H127,"0")+IFERROR(Y128/H128,"0")+IFERROR(Y129/H129,"0")+IFERROR(Y130/H130,"0")+IFERROR(Y131/H131,"0")</f>
        <v>59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0.67090000000000005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283</v>
      </c>
      <c r="Y133" s="743">
        <f>IFERROR(SUM(Y123:Y131),"0")</f>
        <v>290.40000000000003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198</v>
      </c>
      <c r="Y180" s="742">
        <f t="shared" ref="Y180:Y187" si="31">IFERROR(IF(X180="",0,CEILING((X180/$H180),1)*$H180),"")</f>
        <v>201.60000000000002</v>
      </c>
      <c r="Z180" s="36">
        <f>IFERROR(IF(Y180=0,"",ROUNDUP(Y180/H180,0)*0.00902),"")</f>
        <v>0.43296000000000001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210.7285714285714</v>
      </c>
      <c r="BN180" s="64">
        <f t="shared" ref="BN180:BN187" si="33">IFERROR(Y180*I180/H180,"0")</f>
        <v>214.56</v>
      </c>
      <c r="BO180" s="64">
        <f t="shared" ref="BO180:BO187" si="34">IFERROR(1/J180*(X180/H180),"0")</f>
        <v>0.3571428571428571</v>
      </c>
      <c r="BP180" s="64">
        <f t="shared" ref="BP180:BP187" si="35">IFERROR(1/J180*(Y180/H180),"0")</f>
        <v>0.36363636363636365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20</v>
      </c>
      <c r="Y182" s="742">
        <f t="shared" si="31"/>
        <v>21</v>
      </c>
      <c r="Z182" s="36">
        <f>IFERROR(IF(Y182=0,"",ROUNDUP(Y182/H182,0)*0.00902),"")</f>
        <v>4.5100000000000001E-2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21</v>
      </c>
      <c r="BN182" s="64">
        <f t="shared" si="33"/>
        <v>22.049999999999997</v>
      </c>
      <c r="BO182" s="64">
        <f t="shared" si="34"/>
        <v>3.6075036075036072E-2</v>
      </c>
      <c r="BP182" s="64">
        <f t="shared" si="35"/>
        <v>3.787878787878788E-2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66</v>
      </c>
      <c r="Y183" s="742">
        <f t="shared" si="31"/>
        <v>67.2</v>
      </c>
      <c r="Z183" s="36">
        <f>IFERROR(IF(Y183=0,"",ROUNDUP(Y183/H183,0)*0.00502),"")</f>
        <v>0.16064000000000001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70.085714285714289</v>
      </c>
      <c r="BN183" s="64">
        <f t="shared" si="33"/>
        <v>71.36</v>
      </c>
      <c r="BO183" s="64">
        <f t="shared" si="34"/>
        <v>0.1343101343101343</v>
      </c>
      <c r="BP183" s="64">
        <f t="shared" si="35"/>
        <v>0.13675213675213677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122</v>
      </c>
      <c r="Y185" s="742">
        <f t="shared" si="31"/>
        <v>123.9</v>
      </c>
      <c r="Z185" s="36">
        <f>IFERROR(IF(Y185=0,"",ROUNDUP(Y185/H185,0)*0.00502),"")</f>
        <v>0.29618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127.80952380952382</v>
      </c>
      <c r="BN185" s="64">
        <f t="shared" si="33"/>
        <v>129.80000000000001</v>
      </c>
      <c r="BO185" s="64">
        <f t="shared" si="34"/>
        <v>0.24827024827024829</v>
      </c>
      <c r="BP185" s="64">
        <f t="shared" si="35"/>
        <v>0.25213675213675218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141.42857142857142</v>
      </c>
      <c r="Y188" s="743">
        <f>IFERROR(Y180/H180,"0")+IFERROR(Y181/H181,"0")+IFERROR(Y182/H182,"0")+IFERROR(Y183/H183,"0")+IFERROR(Y184/H184,"0")+IFERROR(Y185/H185,"0")+IFERROR(Y186/H186,"0")+IFERROR(Y187/H187,"0")</f>
        <v>144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0.93488000000000004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406</v>
      </c>
      <c r="Y189" s="743">
        <f>IFERROR(SUM(Y180:Y187),"0")</f>
        <v>413.70000000000005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423</v>
      </c>
      <c r="Y202" s="742">
        <f t="shared" ref="Y202:Y209" si="36">IFERROR(IF(X202="",0,CEILING((X202/$H202),1)*$H202),"")</f>
        <v>426.6</v>
      </c>
      <c r="Z202" s="36">
        <f>IFERROR(IF(Y202=0,"",ROUNDUP(Y202/H202,0)*0.00902),"")</f>
        <v>0.71257999999999999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439.45</v>
      </c>
      <c r="BN202" s="64">
        <f t="shared" ref="BN202:BN209" si="38">IFERROR(Y202*I202/H202,"0")</f>
        <v>443.19</v>
      </c>
      <c r="BO202" s="64">
        <f t="shared" ref="BO202:BO209" si="39">IFERROR(1/J202*(X202/H202),"0")</f>
        <v>0.59343434343434343</v>
      </c>
      <c r="BP202" s="64">
        <f t="shared" ref="BP202:BP209" si="40">IFERROR(1/J202*(Y202/H202),"0")</f>
        <v>0.59848484848484851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360</v>
      </c>
      <c r="Y203" s="742">
        <f t="shared" si="36"/>
        <v>361.8</v>
      </c>
      <c r="Z203" s="36">
        <f>IFERROR(IF(Y203=0,"",ROUNDUP(Y203/H203,0)*0.00902),"")</f>
        <v>0.60433999999999999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374</v>
      </c>
      <c r="BN203" s="64">
        <f t="shared" si="38"/>
        <v>375.87</v>
      </c>
      <c r="BO203" s="64">
        <f t="shared" si="39"/>
        <v>0.50505050505050497</v>
      </c>
      <c r="BP203" s="64">
        <f t="shared" si="40"/>
        <v>0.50757575757575757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395</v>
      </c>
      <c r="Y205" s="742">
        <f t="shared" si="36"/>
        <v>399.6</v>
      </c>
      <c r="Z205" s="36">
        <f>IFERROR(IF(Y205=0,"",ROUNDUP(Y205/H205,0)*0.00902),"")</f>
        <v>0.66748000000000007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410.36111111111114</v>
      </c>
      <c r="BN205" s="64">
        <f t="shared" si="38"/>
        <v>415.14000000000004</v>
      </c>
      <c r="BO205" s="64">
        <f t="shared" si="39"/>
        <v>0.55415263748597077</v>
      </c>
      <c r="BP205" s="64">
        <f t="shared" si="40"/>
        <v>0.56060606060606066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96</v>
      </c>
      <c r="Y207" s="742">
        <f t="shared" si="36"/>
        <v>97.2</v>
      </c>
      <c r="Z207" s="36">
        <f>IFERROR(IF(Y207=0,"",ROUNDUP(Y207/H207,0)*0.00502),"")</f>
        <v>0.27107999999999999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101.33333333333331</v>
      </c>
      <c r="BN207" s="64">
        <f t="shared" si="38"/>
        <v>102.6</v>
      </c>
      <c r="BO207" s="64">
        <f t="shared" si="39"/>
        <v>0.22792022792022792</v>
      </c>
      <c r="BP207" s="64">
        <f t="shared" si="40"/>
        <v>0.23076923076923078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21</v>
      </c>
      <c r="Y209" s="742">
        <f t="shared" si="36"/>
        <v>21.6</v>
      </c>
      <c r="Z209" s="36">
        <f>IFERROR(IF(Y209=0,"",ROUNDUP(Y209/H209,0)*0.00502),"")</f>
        <v>6.0240000000000002E-2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22.166666666666664</v>
      </c>
      <c r="BN209" s="64">
        <f t="shared" si="38"/>
        <v>22.8</v>
      </c>
      <c r="BO209" s="64">
        <f t="shared" si="39"/>
        <v>4.9857549857549859E-2</v>
      </c>
      <c r="BP209" s="64">
        <f t="shared" si="40"/>
        <v>5.1282051282051287E-2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283.14814814814815</v>
      </c>
      <c r="Y210" s="743">
        <f>IFERROR(Y202/H202,"0")+IFERROR(Y203/H203,"0")+IFERROR(Y204/H204,"0")+IFERROR(Y205/H205,"0")+IFERROR(Y206/H206,"0")+IFERROR(Y207/H207,"0")+IFERROR(Y208/H208,"0")+IFERROR(Y209/H209,"0")</f>
        <v>286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2.3157200000000002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1295</v>
      </c>
      <c r="Y211" s="743">
        <f>IFERROR(SUM(Y202:Y209),"0")</f>
        <v>1306.8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106</v>
      </c>
      <c r="Y214" s="742">
        <f t="shared" si="41"/>
        <v>109.2</v>
      </c>
      <c r="Z214" s="36">
        <f>IFERROR(IF(Y214=0,"",ROUNDUP(Y214/H214,0)*0.01898),"")</f>
        <v>0.26572000000000001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113.05307692307693</v>
      </c>
      <c r="BN214" s="64">
        <f t="shared" si="43"/>
        <v>116.46600000000002</v>
      </c>
      <c r="BO214" s="64">
        <f t="shared" si="44"/>
        <v>0.21233974358974358</v>
      </c>
      <c r="BP214" s="64">
        <f t="shared" si="45"/>
        <v>0.21875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298</v>
      </c>
      <c r="Y216" s="742">
        <f t="shared" si="41"/>
        <v>304.5</v>
      </c>
      <c r="Z216" s="36">
        <f>IFERROR(IF(Y216=0,"",ROUNDUP(Y216/H216,0)*0.01898),"")</f>
        <v>0.6643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315.77724137931034</v>
      </c>
      <c r="BN216" s="64">
        <f t="shared" si="43"/>
        <v>322.66500000000002</v>
      </c>
      <c r="BO216" s="64">
        <f t="shared" si="44"/>
        <v>0.5352011494252874</v>
      </c>
      <c r="BP216" s="64">
        <f t="shared" si="45"/>
        <v>0.546875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85</v>
      </c>
      <c r="Y217" s="742">
        <f t="shared" si="41"/>
        <v>86.399999999999991</v>
      </c>
      <c r="Z217" s="36">
        <f t="shared" ref="Z217:Z223" si="46">IFERROR(IF(Y217=0,"",ROUNDUP(Y217/H217,0)*0.00651),"")</f>
        <v>0.23436000000000001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94.5625</v>
      </c>
      <c r="BN217" s="64">
        <f t="shared" si="43"/>
        <v>96.11999999999999</v>
      </c>
      <c r="BO217" s="64">
        <f t="shared" si="44"/>
        <v>0.19459706959706963</v>
      </c>
      <c r="BP217" s="64">
        <f t="shared" si="45"/>
        <v>0.19780219780219782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83.259283819628649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85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1.16438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489</v>
      </c>
      <c r="Y225" s="743">
        <f>IFERROR(SUM(Y213:Y223),"0")</f>
        <v>500.09999999999997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50</v>
      </c>
      <c r="Y229" s="742">
        <f>IFERROR(IF(X229="",0,CEILING((X229/$H229),1)*$H229),"")</f>
        <v>50.4</v>
      </c>
      <c r="Z229" s="36">
        <f>IFERROR(IF(Y229=0,"",ROUNDUP(Y229/H229,0)*0.00651),"")</f>
        <v>0.13671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55.25</v>
      </c>
      <c r="BN229" s="64">
        <f>IFERROR(Y229*I229/H229,"0")</f>
        <v>55.692</v>
      </c>
      <c r="BO229" s="64">
        <f>IFERROR(1/J229*(X229/H229),"0")</f>
        <v>0.11446886446886449</v>
      </c>
      <c r="BP229" s="64">
        <f>IFERROR(1/J229*(Y229/H229),"0")</f>
        <v>0.11538461538461539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19</v>
      </c>
      <c r="Y230" s="742">
        <f>IFERROR(IF(X230="",0,CEILING((X230/$H230),1)*$H230),"")</f>
        <v>19.2</v>
      </c>
      <c r="Z230" s="36">
        <f>IFERROR(IF(Y230=0,"",ROUNDUP(Y230/H230,0)*0.00651),"")</f>
        <v>5.2080000000000001E-2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20.995000000000005</v>
      </c>
      <c r="BN230" s="64">
        <f>IFERROR(Y230*I230/H230,"0")</f>
        <v>21.216000000000001</v>
      </c>
      <c r="BO230" s="64">
        <f>IFERROR(1/J230*(X230/H230),"0")</f>
        <v>4.3498168498168503E-2</v>
      </c>
      <c r="BP230" s="64">
        <f>IFERROR(1/J230*(Y230/H230),"0")</f>
        <v>4.3956043956043959E-2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28.750000000000004</v>
      </c>
      <c r="Y231" s="743">
        <f>IFERROR(Y227/H227,"0")+IFERROR(Y228/H228,"0")+IFERROR(Y229/H229,"0")+IFERROR(Y230/H230,"0")</f>
        <v>29</v>
      </c>
      <c r="Z231" s="743">
        <f>IFERROR(IF(Z227="",0,Z227),"0")+IFERROR(IF(Z228="",0,Z228),"0")+IFERROR(IF(Z229="",0,Z229),"0")+IFERROR(IF(Z230="",0,Z230),"0")</f>
        <v>0.18879000000000001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69</v>
      </c>
      <c r="Y232" s="743">
        <f>IFERROR(SUM(Y227:Y230),"0")</f>
        <v>69.599999999999994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200</v>
      </c>
      <c r="Y248" s="742">
        <f t="shared" si="52"/>
        <v>208.79999999999998</v>
      </c>
      <c r="Z248" s="36">
        <f>IFERROR(IF(Y248=0,"",ROUNDUP(Y248/H248,0)*0.01898),"")</f>
        <v>0.34164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207.5</v>
      </c>
      <c r="BN248" s="64">
        <f t="shared" si="54"/>
        <v>216.63</v>
      </c>
      <c r="BO248" s="64">
        <f t="shared" si="55"/>
        <v>0.26939655172413796</v>
      </c>
      <c r="BP248" s="64">
        <f t="shared" si="56"/>
        <v>0.28125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17.241379310344829</v>
      </c>
      <c r="Y256" s="743">
        <f>IFERROR(Y247/H247,"0")+IFERROR(Y248/H248,"0")+IFERROR(Y249/H249,"0")+IFERROR(Y250/H250,"0")+IFERROR(Y251/H251,"0")+IFERROR(Y252/H252,"0")+IFERROR(Y253/H253,"0")+IFERROR(Y254/H254,"0")+IFERROR(Y255/H255,"0")</f>
        <v>18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0.34164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200</v>
      </c>
      <c r="Y257" s="743">
        <f>IFERROR(SUM(Y247:Y255),"0")</f>
        <v>208.79999999999998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23</v>
      </c>
      <c r="Y370" s="742">
        <f t="shared" si="72"/>
        <v>24.3</v>
      </c>
      <c r="Z370" s="36">
        <f>IFERROR(IF(Y370=0,"",ROUNDUP(Y370/H370,0)*0.00651),"")</f>
        <v>5.8590000000000003E-2</v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25.197777777777777</v>
      </c>
      <c r="BN370" s="64">
        <f t="shared" si="74"/>
        <v>26.622</v>
      </c>
      <c r="BO370" s="64">
        <f t="shared" si="75"/>
        <v>4.6805046805046803E-2</v>
      </c>
      <c r="BP370" s="64">
        <f t="shared" si="76"/>
        <v>4.9450549450549455E-2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8.5185185185185173</v>
      </c>
      <c r="Y371" s="743">
        <f>IFERROR(Y365/H365,"0")+IFERROR(Y366/H366,"0")+IFERROR(Y367/H367,"0")+IFERROR(Y368/H368,"0")+IFERROR(Y369/H369,"0")+IFERROR(Y370/H370,"0")</f>
        <v>9</v>
      </c>
      <c r="Z371" s="743">
        <f>IFERROR(IF(Z365="",0,Z365),"0")+IFERROR(IF(Z366="",0,Z366),"0")+IFERROR(IF(Z367="",0,Z367),"0")+IFERROR(IF(Z368="",0,Z368),"0")+IFERROR(IF(Z369="",0,Z369),"0")+IFERROR(IF(Z370="",0,Z370),"0")</f>
        <v>5.8590000000000003E-2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23</v>
      </c>
      <c r="Y372" s="743">
        <f>IFERROR(SUM(Y365:Y370),"0")</f>
        <v>24.3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103</v>
      </c>
      <c r="Y374" s="742">
        <f>IFERROR(IF(X374="",0,CEILING((X374/$H374),1)*$H374),"")</f>
        <v>109.2</v>
      </c>
      <c r="Z374" s="36">
        <f>IFERROR(IF(Y374=0,"",ROUNDUP(Y374/H374,0)*0.01898),"")</f>
        <v>0.24674000000000001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109.36392857142857</v>
      </c>
      <c r="BN374" s="64">
        <f>IFERROR(Y374*I374/H374,"0")</f>
        <v>115.947</v>
      </c>
      <c r="BO374" s="64">
        <f>IFERROR(1/J374*(X374/H374),"0")</f>
        <v>0.19159226190476189</v>
      </c>
      <c r="BP374" s="64">
        <f>IFERROR(1/J374*(Y374/H374),"0")</f>
        <v>0.203125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291</v>
      </c>
      <c r="Y375" s="742">
        <f>IFERROR(IF(X375="",0,CEILING((X375/$H375),1)*$H375),"")</f>
        <v>296.39999999999998</v>
      </c>
      <c r="Z375" s="36">
        <f>IFERROR(IF(Y375=0,"",ROUNDUP(Y375/H375,0)*0.01898),"")</f>
        <v>0.72123999999999999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310.36269230769233</v>
      </c>
      <c r="BN375" s="64">
        <f>IFERROR(Y375*I375/H375,"0")</f>
        <v>316.12200000000001</v>
      </c>
      <c r="BO375" s="64">
        <f>IFERROR(1/J375*(X375/H375),"0")</f>
        <v>0.58293269230769229</v>
      </c>
      <c r="BP375" s="64">
        <f>IFERROR(1/J375*(Y375/H375),"0")</f>
        <v>0.59375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46</v>
      </c>
      <c r="Y376" s="742">
        <f>IFERROR(IF(X376="",0,CEILING((X376/$H376),1)*$H376),"")</f>
        <v>50.400000000000006</v>
      </c>
      <c r="Z376" s="36">
        <f>IFERROR(IF(Y376=0,"",ROUNDUP(Y376/H376,0)*0.01898),"")</f>
        <v>0.11388000000000001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48.842142857142854</v>
      </c>
      <c r="BN376" s="64">
        <f>IFERROR(Y376*I376/H376,"0")</f>
        <v>53.514000000000003</v>
      </c>
      <c r="BO376" s="64">
        <f>IFERROR(1/J376*(X376/H376),"0")</f>
        <v>8.5565476190476192E-2</v>
      </c>
      <c r="BP376" s="64">
        <f>IFERROR(1/J376*(Y376/H376),"0")</f>
        <v>9.375E-2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55.04578754578754</v>
      </c>
      <c r="Y377" s="743">
        <f>IFERROR(Y374/H374,"0")+IFERROR(Y375/H375,"0")+IFERROR(Y376/H376,"0")</f>
        <v>57</v>
      </c>
      <c r="Z377" s="743">
        <f>IFERROR(IF(Z374="",0,Z374),"0")+IFERROR(IF(Z375="",0,Z375),"0")+IFERROR(IF(Z376="",0,Z376),"0")</f>
        <v>1.08186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440</v>
      </c>
      <c r="Y378" s="743">
        <f>IFERROR(SUM(Y374:Y376),"0")</f>
        <v>456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28</v>
      </c>
      <c r="Y383" s="742">
        <f>IFERROR(IF(X383="",0,CEILING((X383/$H383),1)*$H383),"")</f>
        <v>28.049999999999997</v>
      </c>
      <c r="Z383" s="36">
        <f>IFERROR(IF(Y383=0,"",ROUNDUP(Y383/H383,0)*0.00651),"")</f>
        <v>7.1610000000000007E-2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31.623529411764707</v>
      </c>
      <c r="BN383" s="64">
        <f>IFERROR(Y383*I383/H383,"0")</f>
        <v>31.68</v>
      </c>
      <c r="BO383" s="64">
        <f>IFERROR(1/J383*(X383/H383),"0")</f>
        <v>6.0331825037707398E-2</v>
      </c>
      <c r="BP383" s="64">
        <f>IFERROR(1/J383*(Y383/H383),"0")</f>
        <v>6.0439560439560447E-2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10.980392156862745</v>
      </c>
      <c r="Y384" s="743">
        <f>IFERROR(Y380/H380,"0")+IFERROR(Y381/H381,"0")+IFERROR(Y382/H382,"0")+IFERROR(Y383/H383,"0")</f>
        <v>11</v>
      </c>
      <c r="Z384" s="743">
        <f>IFERROR(IF(Z380="",0,Z380),"0")+IFERROR(IF(Z381="",0,Z381),"0")+IFERROR(IF(Z382="",0,Z382),"0")+IFERROR(IF(Z383="",0,Z383),"0")</f>
        <v>7.1610000000000007E-2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28</v>
      </c>
      <c r="Y385" s="743">
        <f>IFERROR(SUM(Y380:Y383),"0")</f>
        <v>28.049999999999997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19</v>
      </c>
      <c r="Y398" s="742">
        <f>IFERROR(IF(X398="",0,CEILING((X398/$H398),1)*$H398),"")</f>
        <v>24.299999999999997</v>
      </c>
      <c r="Z398" s="36">
        <f>IFERROR(IF(Y398=0,"",ROUNDUP(Y398/H398,0)*0.01898),"")</f>
        <v>5.6940000000000004E-2</v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20.217407407407407</v>
      </c>
      <c r="BN398" s="64">
        <f>IFERROR(Y398*I398/H398,"0")</f>
        <v>25.856999999999996</v>
      </c>
      <c r="BO398" s="64">
        <f>IFERROR(1/J398*(X398/H398),"0")</f>
        <v>3.6651234567901238E-2</v>
      </c>
      <c r="BP398" s="64">
        <f>IFERROR(1/J398*(Y398/H398),"0")</f>
        <v>4.6875E-2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2.3456790123456792</v>
      </c>
      <c r="Y401" s="743">
        <f>IFERROR(Y398/H398,"0")+IFERROR(Y399/H399,"0")+IFERROR(Y400/H400,"0")</f>
        <v>3</v>
      </c>
      <c r="Z401" s="743">
        <f>IFERROR(IF(Z398="",0,Z398),"0")+IFERROR(IF(Z399="",0,Z399),"0")+IFERROR(IF(Z400="",0,Z400),"0")</f>
        <v>5.6940000000000004E-2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19</v>
      </c>
      <c r="Y402" s="743">
        <f>IFERROR(SUM(Y398:Y400),"0")</f>
        <v>24.299999999999997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3000</v>
      </c>
      <c r="Y406" s="742">
        <f t="shared" ref="Y406:Y415" si="77">IFERROR(IF(X406="",0,CEILING((X406/$H406),1)*$H406),"")</f>
        <v>3000</v>
      </c>
      <c r="Z406" s="36">
        <f>IFERROR(IF(Y406=0,"",ROUNDUP(Y406/H406,0)*0.02175),"")</f>
        <v>4.3499999999999996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3096</v>
      </c>
      <c r="BN406" s="64">
        <f t="shared" ref="BN406:BN415" si="79">IFERROR(Y406*I406/H406,"0")</f>
        <v>3096</v>
      </c>
      <c r="BO406" s="64">
        <f t="shared" ref="BO406:BO415" si="80">IFERROR(1/J406*(X406/H406),"0")</f>
        <v>4.1666666666666661</v>
      </c>
      <c r="BP406" s="64">
        <f t="shared" ref="BP406:BP415" si="81">IFERROR(1/J406*(Y406/H406),"0")</f>
        <v>4.1666666666666661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1014</v>
      </c>
      <c r="Y408" s="742">
        <f t="shared" si="77"/>
        <v>1020</v>
      </c>
      <c r="Z408" s="36">
        <f>IFERROR(IF(Y408=0,"",ROUNDUP(Y408/H408,0)*0.02175),"")</f>
        <v>1.4789999999999999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1046.4480000000001</v>
      </c>
      <c r="BN408" s="64">
        <f t="shared" si="79"/>
        <v>1052.6400000000001</v>
      </c>
      <c r="BO408" s="64">
        <f t="shared" si="80"/>
        <v>1.4083333333333332</v>
      </c>
      <c r="BP408" s="64">
        <f t="shared" si="81"/>
        <v>1.4166666666666665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1000</v>
      </c>
      <c r="Y410" s="742">
        <f t="shared" si="77"/>
        <v>1005</v>
      </c>
      <c r="Z410" s="36">
        <f>IFERROR(IF(Y410=0,"",ROUNDUP(Y410/H410,0)*0.02175),"")</f>
        <v>1.4572499999999999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1032</v>
      </c>
      <c r="BN410" s="64">
        <f t="shared" si="79"/>
        <v>1037.1600000000001</v>
      </c>
      <c r="BO410" s="64">
        <f t="shared" si="80"/>
        <v>1.3888888888888888</v>
      </c>
      <c r="BP410" s="64">
        <f t="shared" si="81"/>
        <v>1.3958333333333333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465</v>
      </c>
      <c r="Y412" s="742">
        <f t="shared" si="77"/>
        <v>465</v>
      </c>
      <c r="Z412" s="36">
        <f>IFERROR(IF(Y412=0,"",ROUNDUP(Y412/H412,0)*0.02175),"")</f>
        <v>0.6742499999999999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479.88</v>
      </c>
      <c r="BN412" s="64">
        <f t="shared" si="79"/>
        <v>479.88</v>
      </c>
      <c r="BO412" s="64">
        <f t="shared" si="80"/>
        <v>0.64583333333333326</v>
      </c>
      <c r="BP412" s="64">
        <f t="shared" si="81"/>
        <v>0.64583333333333326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365.26666666666671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366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7.9604999999999997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5479</v>
      </c>
      <c r="Y417" s="743">
        <f>IFERROR(SUM(Y406:Y415),"0")</f>
        <v>5490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1928</v>
      </c>
      <c r="Y419" s="742">
        <f>IFERROR(IF(X419="",0,CEILING((X419/$H419),1)*$H419),"")</f>
        <v>1935</v>
      </c>
      <c r="Z419" s="36">
        <f>IFERROR(IF(Y419=0,"",ROUNDUP(Y419/H419,0)*0.02175),"")</f>
        <v>2.8057499999999997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1989.6960000000001</v>
      </c>
      <c r="BN419" s="64">
        <f>IFERROR(Y419*I419/H419,"0")</f>
        <v>1996.9199999999998</v>
      </c>
      <c r="BO419" s="64">
        <f>IFERROR(1/J419*(X419/H419),"0")</f>
        <v>2.6777777777777776</v>
      </c>
      <c r="BP419" s="64">
        <f>IFERROR(1/J419*(Y419/H419),"0")</f>
        <v>2.6875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128.53333333333333</v>
      </c>
      <c r="Y421" s="743">
        <f>IFERROR(Y419/H419,"0")+IFERROR(Y420/H420,"0")</f>
        <v>129</v>
      </c>
      <c r="Z421" s="743">
        <f>IFERROR(IF(Z419="",0,Z419),"0")+IFERROR(IF(Z420="",0,Z420),"0")</f>
        <v>2.8057499999999997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1928</v>
      </c>
      <c r="Y422" s="743">
        <f>IFERROR(SUM(Y419:Y420),"0")</f>
        <v>1935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40</v>
      </c>
      <c r="Y425" s="742">
        <f>IFERROR(IF(X425="",0,CEILING((X425/$H425),1)*$H425),"")</f>
        <v>45</v>
      </c>
      <c r="Z425" s="36">
        <f>IFERROR(IF(Y425=0,"",ROUNDUP(Y425/H425,0)*0.01898),"")</f>
        <v>9.4899999999999998E-2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42.306666666666665</v>
      </c>
      <c r="BN425" s="64">
        <f>IFERROR(Y425*I425/H425,"0")</f>
        <v>47.594999999999999</v>
      </c>
      <c r="BO425" s="64">
        <f>IFERROR(1/J425*(X425/H425),"0")</f>
        <v>6.9444444444444448E-2</v>
      </c>
      <c r="BP425" s="64">
        <f>IFERROR(1/J425*(Y425/H425),"0")</f>
        <v>7.8125E-2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4.4444444444444446</v>
      </c>
      <c r="Y426" s="743">
        <f>IFERROR(Y424/H424,"0")+IFERROR(Y425/H425,"0")</f>
        <v>5</v>
      </c>
      <c r="Z426" s="743">
        <f>IFERROR(IF(Z424="",0,Z424),"0")+IFERROR(IF(Z425="",0,Z425),"0")</f>
        <v>9.4899999999999998E-2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40</v>
      </c>
      <c r="Y427" s="743">
        <f>IFERROR(SUM(Y424:Y425),"0")</f>
        <v>45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145</v>
      </c>
      <c r="Y429" s="742">
        <f>IFERROR(IF(X429="",0,CEILING((X429/$H429),1)*$H429),"")</f>
        <v>153</v>
      </c>
      <c r="Z429" s="36">
        <f>IFERROR(IF(Y429=0,"",ROUNDUP(Y429/H429,0)*0.01898),"")</f>
        <v>0.32266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153.36166666666668</v>
      </c>
      <c r="BN429" s="64">
        <f>IFERROR(Y429*I429/H429,"0")</f>
        <v>161.82299999999998</v>
      </c>
      <c r="BO429" s="64">
        <f>IFERROR(1/J429*(X429/H429),"0")</f>
        <v>0.2517361111111111</v>
      </c>
      <c r="BP429" s="64">
        <f>IFERROR(1/J429*(Y429/H429),"0")</f>
        <v>0.265625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16.111111111111111</v>
      </c>
      <c r="Y430" s="743">
        <f>IFERROR(Y429/H429,"0")</f>
        <v>17</v>
      </c>
      <c r="Z430" s="743">
        <f>IFERROR(IF(Z429="",0,Z429),"0")</f>
        <v>0.32266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145</v>
      </c>
      <c r="Y431" s="743">
        <f>IFERROR(SUM(Y429:Y429),"0")</f>
        <v>153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48</v>
      </c>
      <c r="Y440" s="742">
        <f t="shared" si="82"/>
        <v>48</v>
      </c>
      <c r="Z440" s="36">
        <f>IFERROR(IF(Y440=0,"",ROUNDUP(Y440/H440,0)*0.01898),"")</f>
        <v>7.5920000000000001E-2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49.74</v>
      </c>
      <c r="BN440" s="64">
        <f t="shared" si="84"/>
        <v>49.74</v>
      </c>
      <c r="BO440" s="64">
        <f t="shared" si="85"/>
        <v>6.25E-2</v>
      </c>
      <c r="BP440" s="64">
        <f t="shared" si="86"/>
        <v>6.25E-2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4</v>
      </c>
      <c r="Y442" s="743">
        <f>IFERROR(Y434/H434,"0")+IFERROR(Y435/H435,"0")+IFERROR(Y436/H436,"0")+IFERROR(Y437/H437,"0")+IFERROR(Y438/H438,"0")+IFERROR(Y439/H439,"0")+IFERROR(Y440/H440,"0")+IFERROR(Y441/H441,"0")</f>
        <v>4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7.5920000000000001E-2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48</v>
      </c>
      <c r="Y443" s="743">
        <f>IFERROR(SUM(Y434:Y441),"0")</f>
        <v>48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1467</v>
      </c>
      <c r="Y450" s="742">
        <f>IFERROR(IF(X450="",0,CEILING((X450/$H450),1)*$H450),"")</f>
        <v>1467</v>
      </c>
      <c r="Z450" s="36">
        <f>IFERROR(IF(Y450=0,"",ROUNDUP(Y450/H450,0)*0.01898),"")</f>
        <v>3.0937399999999999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1551.597</v>
      </c>
      <c r="BN450" s="64">
        <f>IFERROR(Y450*I450/H450,"0")</f>
        <v>1551.597</v>
      </c>
      <c r="BO450" s="64">
        <f>IFERROR(1/J450*(X450/H450),"0")</f>
        <v>2.546875</v>
      </c>
      <c r="BP450" s="64">
        <f>IFERROR(1/J450*(Y450/H450),"0")</f>
        <v>2.546875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163</v>
      </c>
      <c r="Y455" s="743">
        <f>IFERROR(Y450/H450,"0")+IFERROR(Y451/H451,"0")+IFERROR(Y452/H452,"0")+IFERROR(Y453/H453,"0")+IFERROR(Y454/H454,"0")</f>
        <v>163</v>
      </c>
      <c r="Z455" s="743">
        <f>IFERROR(IF(Z450="",0,Z450),"0")+IFERROR(IF(Z451="",0,Z451),"0")+IFERROR(IF(Z452="",0,Z452),"0")+IFERROR(IF(Z453="",0,Z453),"0")+IFERROR(IF(Z454="",0,Z454),"0")</f>
        <v>3.0937399999999999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1467</v>
      </c>
      <c r="Y456" s="743">
        <f>IFERROR(SUM(Y450:Y454),"0")</f>
        <v>1467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21</v>
      </c>
      <c r="Y522" s="742">
        <f t="shared" ref="Y522:Y537" si="93">IFERROR(IF(X522="",0,CEILING((X522/$H522),1)*$H522),"")</f>
        <v>21.12</v>
      </c>
      <c r="Z522" s="36">
        <f t="shared" ref="Z522:Z527" si="94">IFERROR(IF(Y522=0,"",ROUNDUP(Y522/H522,0)*0.01196),"")</f>
        <v>4.7840000000000001E-2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22.43181818181818</v>
      </c>
      <c r="BN522" s="64">
        <f t="shared" ref="BN522:BN537" si="96">IFERROR(Y522*I522/H522,"0")</f>
        <v>22.56</v>
      </c>
      <c r="BO522" s="64">
        <f t="shared" ref="BO522:BO537" si="97">IFERROR(1/J522*(X522/H522),"0")</f>
        <v>3.8243006993006992E-2</v>
      </c>
      <c r="BP522" s="64">
        <f t="shared" ref="BP522:BP537" si="98">IFERROR(1/J522*(Y522/H522),"0")</f>
        <v>3.8461538461538464E-2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323</v>
      </c>
      <c r="Y527" s="742">
        <f t="shared" si="93"/>
        <v>327.36</v>
      </c>
      <c r="Z527" s="36">
        <f t="shared" si="94"/>
        <v>0.74151999999999996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345.0227272727272</v>
      </c>
      <c r="BN527" s="64">
        <f t="shared" si="96"/>
        <v>349.68</v>
      </c>
      <c r="BO527" s="64">
        <f t="shared" si="97"/>
        <v>0.58821386946386944</v>
      </c>
      <c r="BP527" s="64">
        <f t="shared" si="98"/>
        <v>0.59615384615384615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65.151515151515156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66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0.78935999999999995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344</v>
      </c>
      <c r="Y539" s="743">
        <f>IFERROR(SUM(Y522:Y537),"0")</f>
        <v>348.48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899</v>
      </c>
      <c r="Y541" s="742">
        <f>IFERROR(IF(X541="",0,CEILING((X541/$H541),1)*$H541),"")</f>
        <v>902.88</v>
      </c>
      <c r="Z541" s="36">
        <f>IFERROR(IF(Y541=0,"",ROUNDUP(Y541/H541,0)*0.01196),"")</f>
        <v>2.0451600000000001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960.29545454545439</v>
      </c>
      <c r="BN541" s="64">
        <f>IFERROR(Y541*I541/H541,"0")</f>
        <v>964.43999999999994</v>
      </c>
      <c r="BO541" s="64">
        <f>IFERROR(1/J541*(X541/H541),"0")</f>
        <v>1.6371649184149184</v>
      </c>
      <c r="BP541" s="64">
        <f>IFERROR(1/J541*(Y541/H541),"0")</f>
        <v>1.6442307692307694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170.2651515151515</v>
      </c>
      <c r="Y545" s="743">
        <f>IFERROR(Y541/H541,"0")+IFERROR(Y542/H542,"0")+IFERROR(Y543/H543,"0")+IFERROR(Y544/H544,"0")</f>
        <v>171</v>
      </c>
      <c r="Z545" s="743">
        <f>IFERROR(IF(Z541="",0,Z541),"0")+IFERROR(IF(Z542="",0,Z542),"0")+IFERROR(IF(Z543="",0,Z543),"0")+IFERROR(IF(Z544="",0,Z544),"0")</f>
        <v>2.0451600000000001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899</v>
      </c>
      <c r="Y546" s="743">
        <f>IFERROR(SUM(Y541:Y544),"0")</f>
        <v>902.88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351</v>
      </c>
      <c r="Y548" s="742">
        <f t="shared" ref="Y548:Y559" si="99">IFERROR(IF(X548="",0,CEILING((X548/$H548),1)*$H548),"")</f>
        <v>353.76</v>
      </c>
      <c r="Z548" s="36">
        <f>IFERROR(IF(Y548=0,"",ROUNDUP(Y548/H548,0)*0.01196),"")</f>
        <v>0.80132000000000003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374.93181818181813</v>
      </c>
      <c r="BN548" s="64">
        <f t="shared" ref="BN548:BN559" si="101">IFERROR(Y548*I548/H548,"0")</f>
        <v>377.87999999999994</v>
      </c>
      <c r="BO548" s="64">
        <f t="shared" ref="BO548:BO559" si="102">IFERROR(1/J548*(X548/H548),"0")</f>
        <v>0.63920454545454541</v>
      </c>
      <c r="BP548" s="64">
        <f t="shared" ref="BP548:BP559" si="103">IFERROR(1/J548*(Y548/H548),"0")</f>
        <v>0.64423076923076927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326</v>
      </c>
      <c r="Y549" s="742">
        <f t="shared" si="99"/>
        <v>327.36</v>
      </c>
      <c r="Z549" s="36">
        <f>IFERROR(IF(Y549=0,"",ROUNDUP(Y549/H549,0)*0.01196),"")</f>
        <v>0.74151999999999996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348.22727272727269</v>
      </c>
      <c r="BN549" s="64">
        <f t="shared" si="101"/>
        <v>349.68</v>
      </c>
      <c r="BO549" s="64">
        <f t="shared" si="102"/>
        <v>0.59367715617715622</v>
      </c>
      <c r="BP549" s="64">
        <f t="shared" si="103"/>
        <v>0.59615384615384615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745</v>
      </c>
      <c r="Y550" s="742">
        <f t="shared" si="99"/>
        <v>749.76</v>
      </c>
      <c r="Z550" s="36">
        <f>IFERROR(IF(Y550=0,"",ROUNDUP(Y550/H550,0)*0.01196),"")</f>
        <v>1.6983200000000001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795.7954545454545</v>
      </c>
      <c r="BN550" s="64">
        <f t="shared" si="101"/>
        <v>800.87999999999988</v>
      </c>
      <c r="BO550" s="64">
        <f t="shared" si="102"/>
        <v>1.3567162004662006</v>
      </c>
      <c r="BP550" s="64">
        <f t="shared" si="103"/>
        <v>1.3653846153846154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269.31818181818181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271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3.2411599999999998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1422</v>
      </c>
      <c r="Y561" s="743">
        <f>IFERROR(SUM(Y548:Y559),"0")</f>
        <v>1430.88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17149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17295.11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17943.123216217526</v>
      </c>
      <c r="Y643" s="743">
        <f>IFERROR(SUM(BN22:BN639),"0")</f>
        <v>18097.325000000001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28</v>
      </c>
      <c r="Y644" s="38">
        <f>ROUNDUP(SUM(BP22:BP639),0)</f>
        <v>28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18643.123216217526</v>
      </c>
      <c r="Y645" s="743">
        <f>GrossWeightTotalR+PalletQtyTotalR*25</f>
        <v>18797.325000000001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2138.9714311438788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2161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31.402029999999996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107.30000000000001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314.40000000000003</v>
      </c>
      <c r="E652" s="46">
        <f>IFERROR(Y92*1,"0")+IFERROR(Y93*1,"0")+IFERROR(Y94*1,"0")+IFERROR(Y98*1,"0")+IFERROR(Y99*1,"0")+IFERROR(Y100*1,"0")+IFERROR(Y101*1,"0")+IFERROR(Y102*1,"0")+IFERROR(Y103*1,"0")+IFERROR(Y104*1,"0")</f>
        <v>1639.8000000000002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380.40000000000003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413.70000000000005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1876.5000000000002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208.79999999999998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508.34999999999997</v>
      </c>
      <c r="W652" s="46">
        <f>IFERROR(Y394*1,"0")+IFERROR(Y398*1,"0")+IFERROR(Y399*1,"0")+IFERROR(Y400*1,"0")</f>
        <v>24.299999999999997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7623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1515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2682.24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000,00"/>
        <filter val="1 014,00"/>
        <filter val="1 205,00"/>
        <filter val="1 295,00"/>
        <filter val="1 340,00"/>
        <filter val="1 422,00"/>
        <filter val="1 467,00"/>
        <filter val="1 928,00"/>
        <filter val="1,00"/>
        <filter val="10,98"/>
        <filter val="103,00"/>
        <filter val="106,00"/>
        <filter val="107,00"/>
        <filter val="122,00"/>
        <filter val="128,53"/>
        <filter val="135,00"/>
        <filter val="141,43"/>
        <filter val="141,57"/>
        <filter val="145,00"/>
        <filter val="16,11"/>
        <filter val="16,39"/>
        <filter val="163,00"/>
        <filter val="17 149,00"/>
        <filter val="17 943,12"/>
        <filter val="17,24"/>
        <filter val="170,27"/>
        <filter val="177,00"/>
        <filter val="18 643,12"/>
        <filter val="188,00"/>
        <filter val="19,00"/>
        <filter val="198,00"/>
        <filter val="2 138,97"/>
        <filter val="2,35"/>
        <filter val="20,00"/>
        <filter val="200,00"/>
        <filter val="21,00"/>
        <filter val="23,00"/>
        <filter val="249,00"/>
        <filter val="269,32"/>
        <filter val="28"/>
        <filter val="28,00"/>
        <filter val="28,75"/>
        <filter val="28,92"/>
        <filter val="283,00"/>
        <filter val="283,15"/>
        <filter val="291,00"/>
        <filter val="298,00"/>
        <filter val="3 000,00"/>
        <filter val="3,33"/>
        <filter val="323,00"/>
        <filter val="326,00"/>
        <filter val="344,00"/>
        <filter val="351,00"/>
        <filter val="360,00"/>
        <filter val="365,27"/>
        <filter val="395,00"/>
        <filter val="4,00"/>
        <filter val="4,44"/>
        <filter val="40,00"/>
        <filter val="406,00"/>
        <filter val="42,00"/>
        <filter val="423,00"/>
        <filter val="440,00"/>
        <filter val="45,20"/>
        <filter val="46,00"/>
        <filter val="465,00"/>
        <filter val="48,00"/>
        <filter val="489,00"/>
        <filter val="5 479,00"/>
        <filter val="50,00"/>
        <filter val="55,05"/>
        <filter val="57,57"/>
        <filter val="65,15"/>
        <filter val="66,00"/>
        <filter val="69,00"/>
        <filter val="745,00"/>
        <filter val="8,43"/>
        <filter val="8,52"/>
        <filter val="83,26"/>
        <filter val="85,00"/>
        <filter val="899,00"/>
        <filter val="90,00"/>
        <filter val="91,00"/>
        <filter val="95,00"/>
        <filter val="96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