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07C81C-8843-4B63-9983-42AEE38B1DD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Z639" i="1" s="1"/>
  <c r="BO638" i="1"/>
  <c r="BM638" i="1"/>
  <c r="Y638" i="1"/>
  <c r="Y641" i="1" s="1"/>
  <c r="X636" i="1"/>
  <c r="X635" i="1"/>
  <c r="BO634" i="1"/>
  <c r="BM634" i="1"/>
  <c r="Y634" i="1"/>
  <c r="X632" i="1"/>
  <c r="X631" i="1"/>
  <c r="BO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Z619" i="1" s="1"/>
  <c r="BP618" i="1"/>
  <c r="BO618" i="1"/>
  <c r="BN618" i="1"/>
  <c r="BM618" i="1"/>
  <c r="Z618" i="1"/>
  <c r="Y618" i="1"/>
  <c r="BO617" i="1"/>
  <c r="BM617" i="1"/>
  <c r="Z617" i="1"/>
  <c r="Y617" i="1"/>
  <c r="BP617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N605" i="1"/>
  <c r="BM605" i="1"/>
  <c r="Z605" i="1"/>
  <c r="Y605" i="1"/>
  <c r="BP605" i="1" s="1"/>
  <c r="BO604" i="1"/>
  <c r="BM604" i="1"/>
  <c r="Z604" i="1"/>
  <c r="Y604" i="1"/>
  <c r="BP604" i="1" s="1"/>
  <c r="BP603" i="1"/>
  <c r="BO603" i="1"/>
  <c r="BM603" i="1"/>
  <c r="Y603" i="1"/>
  <c r="BN603" i="1" s="1"/>
  <c r="BO602" i="1"/>
  <c r="BM602" i="1"/>
  <c r="Y602" i="1"/>
  <c r="Z602" i="1" s="1"/>
  <c r="BO601" i="1"/>
  <c r="BN601" i="1"/>
  <c r="BM601" i="1"/>
  <c r="Z601" i="1"/>
  <c r="Y601" i="1"/>
  <c r="BP601" i="1" s="1"/>
  <c r="BO600" i="1"/>
  <c r="BM600" i="1"/>
  <c r="Z600" i="1"/>
  <c r="Y600" i="1"/>
  <c r="BP600" i="1" s="1"/>
  <c r="BP599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P588" i="1"/>
  <c r="BO588" i="1"/>
  <c r="BN588" i="1"/>
  <c r="BM588" i="1"/>
  <c r="Z588" i="1"/>
  <c r="Y588" i="1"/>
  <c r="BO587" i="1"/>
  <c r="BM587" i="1"/>
  <c r="Y587" i="1"/>
  <c r="Z587" i="1" s="1"/>
  <c r="BO586" i="1"/>
  <c r="BM586" i="1"/>
  <c r="Y586" i="1"/>
  <c r="Z586" i="1" s="1"/>
  <c r="BO585" i="1"/>
  <c r="BM585" i="1"/>
  <c r="Y585" i="1"/>
  <c r="BP585" i="1" s="1"/>
  <c r="BO584" i="1"/>
  <c r="BM584" i="1"/>
  <c r="Y584" i="1"/>
  <c r="BO583" i="1"/>
  <c r="BM583" i="1"/>
  <c r="Y583" i="1"/>
  <c r="Z583" i="1" s="1"/>
  <c r="BO582" i="1"/>
  <c r="BM582" i="1"/>
  <c r="Y582" i="1"/>
  <c r="BP582" i="1" s="1"/>
  <c r="X578" i="1"/>
  <c r="X577" i="1"/>
  <c r="BO576" i="1"/>
  <c r="BM576" i="1"/>
  <c r="Y576" i="1"/>
  <c r="X572" i="1"/>
  <c r="X571" i="1"/>
  <c r="BO570" i="1"/>
  <c r="BM570" i="1"/>
  <c r="Y570" i="1"/>
  <c r="Y571" i="1" s="1"/>
  <c r="BO569" i="1"/>
  <c r="BM569" i="1"/>
  <c r="Z569" i="1"/>
  <c r="Y569" i="1"/>
  <c r="BP569" i="1" s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Z563" i="1" s="1"/>
  <c r="P563" i="1"/>
  <c r="X561" i="1"/>
  <c r="X560" i="1"/>
  <c r="BO559" i="1"/>
  <c r="BM559" i="1"/>
  <c r="Y559" i="1"/>
  <c r="Z559" i="1" s="1"/>
  <c r="P559" i="1"/>
  <c r="BO558" i="1"/>
  <c r="BM558" i="1"/>
  <c r="Y558" i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P544" i="1"/>
  <c r="BO544" i="1"/>
  <c r="BN544" i="1"/>
  <c r="BM544" i="1"/>
  <c r="Z544" i="1"/>
  <c r="Y544" i="1"/>
  <c r="BO543" i="1"/>
  <c r="BM543" i="1"/>
  <c r="Y543" i="1"/>
  <c r="BP542" i="1"/>
  <c r="BO542" i="1"/>
  <c r="BN542" i="1"/>
  <c r="BM542" i="1"/>
  <c r="Z542" i="1"/>
  <c r="Y542" i="1"/>
  <c r="P542" i="1"/>
  <c r="BO541" i="1"/>
  <c r="BM541" i="1"/>
  <c r="Y541" i="1"/>
  <c r="X539" i="1"/>
  <c r="X538" i="1"/>
  <c r="BP537" i="1"/>
  <c r="BO537" i="1"/>
  <c r="BN537" i="1"/>
  <c r="BM537" i="1"/>
  <c r="Z537" i="1"/>
  <c r="Y537" i="1"/>
  <c r="BO536" i="1"/>
  <c r="BM536" i="1"/>
  <c r="Y536" i="1"/>
  <c r="BP536" i="1" s="1"/>
  <c r="P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Z530" i="1" s="1"/>
  <c r="BP529" i="1"/>
  <c r="BO529" i="1"/>
  <c r="BN529" i="1"/>
  <c r="BM529" i="1"/>
  <c r="Z529" i="1"/>
  <c r="Y529" i="1"/>
  <c r="P529" i="1"/>
  <c r="BO528" i="1"/>
  <c r="BM528" i="1"/>
  <c r="Y528" i="1"/>
  <c r="P528" i="1"/>
  <c r="BO527" i="1"/>
  <c r="BM527" i="1"/>
  <c r="Y527" i="1"/>
  <c r="BN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Z523" i="1" s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Z499" i="1" s="1"/>
  <c r="BO498" i="1"/>
  <c r="BM498" i="1"/>
  <c r="Y498" i="1"/>
  <c r="P498" i="1"/>
  <c r="BO497" i="1"/>
  <c r="BM497" i="1"/>
  <c r="Y497" i="1"/>
  <c r="X495" i="1"/>
  <c r="Y494" i="1"/>
  <c r="X494" i="1"/>
  <c r="BO493" i="1"/>
  <c r="BM493" i="1"/>
  <c r="Y493" i="1"/>
  <c r="BP493" i="1" s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Z478" i="1" s="1"/>
  <c r="BP477" i="1"/>
  <c r="BO477" i="1"/>
  <c r="BM477" i="1"/>
  <c r="Y477" i="1"/>
  <c r="P477" i="1"/>
  <c r="BO476" i="1"/>
  <c r="BM476" i="1"/>
  <c r="Y476" i="1"/>
  <c r="P476" i="1"/>
  <c r="BP475" i="1"/>
  <c r="BO475" i="1"/>
  <c r="BM475" i="1"/>
  <c r="Y475" i="1"/>
  <c r="BN475" i="1" s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O471" i="1"/>
  <c r="BM471" i="1"/>
  <c r="Y471" i="1"/>
  <c r="Z471" i="1" s="1"/>
  <c r="P471" i="1"/>
  <c r="BO470" i="1"/>
  <c r="BM470" i="1"/>
  <c r="Y470" i="1"/>
  <c r="P470" i="1"/>
  <c r="BO469" i="1"/>
  <c r="BM469" i="1"/>
  <c r="Y469" i="1"/>
  <c r="Z469" i="1" s="1"/>
  <c r="BO468" i="1"/>
  <c r="BM468" i="1"/>
  <c r="Y468" i="1"/>
  <c r="BN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O453" i="1"/>
  <c r="BM453" i="1"/>
  <c r="Y453" i="1"/>
  <c r="Z453" i="1" s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Z440" i="1"/>
  <c r="Y440" i="1"/>
  <c r="BN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P429" i="1"/>
  <c r="BO429" i="1"/>
  <c r="BM429" i="1"/>
  <c r="Y429" i="1"/>
  <c r="Y431" i="1" s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O415" i="1"/>
  <c r="BM415" i="1"/>
  <c r="Y415" i="1"/>
  <c r="BN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N411" i="1"/>
  <c r="BM411" i="1"/>
  <c r="Z411" i="1"/>
  <c r="Y411" i="1"/>
  <c r="BP411" i="1" s="1"/>
  <c r="P411" i="1"/>
  <c r="BO410" i="1"/>
  <c r="BM410" i="1"/>
  <c r="Y410" i="1"/>
  <c r="P410" i="1"/>
  <c r="BO409" i="1"/>
  <c r="BM409" i="1"/>
  <c r="Z409" i="1"/>
  <c r="Y409" i="1"/>
  <c r="BN409" i="1" s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Z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Z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Z360" i="1" s="1"/>
  <c r="P360" i="1"/>
  <c r="BO359" i="1"/>
  <c r="BM359" i="1"/>
  <c r="Y359" i="1"/>
  <c r="P359" i="1"/>
  <c r="BO358" i="1"/>
  <c r="BM358" i="1"/>
  <c r="Y358" i="1"/>
  <c r="BN358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N352" i="1"/>
  <c r="BM352" i="1"/>
  <c r="Z352" i="1"/>
  <c r="Y352" i="1"/>
  <c r="BP352" i="1" s="1"/>
  <c r="P352" i="1"/>
  <c r="BO351" i="1"/>
  <c r="BM351" i="1"/>
  <c r="Y351" i="1"/>
  <c r="P351" i="1"/>
  <c r="BO350" i="1"/>
  <c r="BM350" i="1"/>
  <c r="Y350" i="1"/>
  <c r="Z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Z313" i="1" s="1"/>
  <c r="Z314" i="1" s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M291" i="1"/>
  <c r="Y291" i="1"/>
  <c r="BN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Z284" i="1"/>
  <c r="Y284" i="1"/>
  <c r="BP284" i="1" s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M268" i="1"/>
  <c r="Y268" i="1"/>
  <c r="BN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Z264" i="1" s="1"/>
  <c r="P264" i="1"/>
  <c r="X261" i="1"/>
  <c r="Y260" i="1"/>
  <c r="X260" i="1"/>
  <c r="BP259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Z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Z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M216" i="1"/>
  <c r="Y216" i="1"/>
  <c r="BN216" i="1" s="1"/>
  <c r="P216" i="1"/>
  <c r="BO215" i="1"/>
  <c r="BM215" i="1"/>
  <c r="Y215" i="1"/>
  <c r="P215" i="1"/>
  <c r="BO214" i="1"/>
  <c r="BM214" i="1"/>
  <c r="Z214" i="1"/>
  <c r="Y214" i="1"/>
  <c r="BN214" i="1" s="1"/>
  <c r="P214" i="1"/>
  <c r="BO213" i="1"/>
  <c r="BM213" i="1"/>
  <c r="Y213" i="1"/>
  <c r="P213" i="1"/>
  <c r="BO212" i="1"/>
  <c r="BM212" i="1"/>
  <c r="Y212" i="1"/>
  <c r="BN212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BN202" i="1" s="1"/>
  <c r="P202" i="1"/>
  <c r="BO201" i="1"/>
  <c r="BM201" i="1"/>
  <c r="Y201" i="1"/>
  <c r="P201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BN192" i="1" s="1"/>
  <c r="P192" i="1"/>
  <c r="BO191" i="1"/>
  <c r="BM191" i="1"/>
  <c r="Y191" i="1"/>
  <c r="Y193" i="1" s="1"/>
  <c r="P191" i="1"/>
  <c r="X188" i="1"/>
  <c r="X187" i="1"/>
  <c r="BO186" i="1"/>
  <c r="BM186" i="1"/>
  <c r="Y186" i="1"/>
  <c r="P186" i="1"/>
  <c r="BO185" i="1"/>
  <c r="BM185" i="1"/>
  <c r="Y185" i="1"/>
  <c r="Z185" i="1" s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X176" i="1"/>
  <c r="X175" i="1"/>
  <c r="BO174" i="1"/>
  <c r="BM174" i="1"/>
  <c r="Y174" i="1"/>
  <c r="Y176" i="1" s="1"/>
  <c r="P174" i="1"/>
  <c r="X170" i="1"/>
  <c r="X169" i="1"/>
  <c r="BO168" i="1"/>
  <c r="BM168" i="1"/>
  <c r="Z168" i="1"/>
  <c r="Y168" i="1"/>
  <c r="BN168" i="1" s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Z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BN149" i="1" s="1"/>
  <c r="P149" i="1"/>
  <c r="X147" i="1"/>
  <c r="X146" i="1"/>
  <c r="BP145" i="1"/>
  <c r="BO145" i="1"/>
  <c r="BM145" i="1"/>
  <c r="Y145" i="1"/>
  <c r="BN145" i="1" s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X136" i="1"/>
  <c r="X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BN128" i="1" s="1"/>
  <c r="P128" i="1"/>
  <c r="BO127" i="1"/>
  <c r="BM127" i="1"/>
  <c r="Y127" i="1"/>
  <c r="P127" i="1"/>
  <c r="BO126" i="1"/>
  <c r="BM126" i="1"/>
  <c r="Y126" i="1"/>
  <c r="BN126" i="1" s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Z112" i="1"/>
  <c r="Y112" i="1"/>
  <c r="BN112" i="1" s="1"/>
  <c r="P112" i="1"/>
  <c r="BO111" i="1"/>
  <c r="BM111" i="1"/>
  <c r="Y111" i="1"/>
  <c r="BP111" i="1" s="1"/>
  <c r="P111" i="1"/>
  <c r="BO110" i="1"/>
  <c r="BM110" i="1"/>
  <c r="Y110" i="1"/>
  <c r="BN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P98" i="1"/>
  <c r="BO97" i="1"/>
  <c r="BM97" i="1"/>
  <c r="Y97" i="1"/>
  <c r="BN97" i="1" s="1"/>
  <c r="P97" i="1"/>
  <c r="X95" i="1"/>
  <c r="X94" i="1"/>
  <c r="BO93" i="1"/>
  <c r="BM93" i="1"/>
  <c r="Y93" i="1"/>
  <c r="Z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8" i="1"/>
  <c r="X87" i="1"/>
  <c r="BO86" i="1"/>
  <c r="BM86" i="1"/>
  <c r="Y86" i="1"/>
  <c r="BN86" i="1" s="1"/>
  <c r="P86" i="1"/>
  <c r="BO85" i="1"/>
  <c r="BM85" i="1"/>
  <c r="Y85" i="1"/>
  <c r="BP85" i="1" s="1"/>
  <c r="P85" i="1"/>
  <c r="BO84" i="1"/>
  <c r="BM84" i="1"/>
  <c r="Y84" i="1"/>
  <c r="BN84" i="1" s="1"/>
  <c r="P84" i="1"/>
  <c r="X82" i="1"/>
  <c r="X81" i="1"/>
  <c r="BO80" i="1"/>
  <c r="BM80" i="1"/>
  <c r="Y80" i="1"/>
  <c r="Z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Z70" i="1"/>
  <c r="Y70" i="1"/>
  <c r="BN70" i="1" s="1"/>
  <c r="P70" i="1"/>
  <c r="BO69" i="1"/>
  <c r="BM69" i="1"/>
  <c r="Y69" i="1"/>
  <c r="BP69" i="1" s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Z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X41" i="1"/>
  <c r="X40" i="1"/>
  <c r="BO39" i="1"/>
  <c r="BM39" i="1"/>
  <c r="Y39" i="1"/>
  <c r="BN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Z35" i="1" s="1"/>
  <c r="P35" i="1"/>
  <c r="X31" i="1"/>
  <c r="X30" i="1"/>
  <c r="BO29" i="1"/>
  <c r="BM29" i="1"/>
  <c r="Y29" i="1"/>
  <c r="Y31" i="1" s="1"/>
  <c r="P29" i="1"/>
  <c r="X27" i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84" i="1" l="1"/>
  <c r="BP97" i="1"/>
  <c r="BP128" i="1"/>
  <c r="BP192" i="1"/>
  <c r="BP218" i="1"/>
  <c r="BN218" i="1"/>
  <c r="Z218" i="1"/>
  <c r="BP238" i="1"/>
  <c r="Z238" i="1"/>
  <c r="BN242" i="1"/>
  <c r="BP251" i="1"/>
  <c r="BN251" i="1"/>
  <c r="Z251" i="1"/>
  <c r="BP266" i="1"/>
  <c r="Z266" i="1"/>
  <c r="BP289" i="1"/>
  <c r="Z289" i="1"/>
  <c r="BP370" i="1"/>
  <c r="BN370" i="1"/>
  <c r="Z370" i="1"/>
  <c r="BP376" i="1"/>
  <c r="Z376" i="1"/>
  <c r="BP434" i="1"/>
  <c r="BN434" i="1"/>
  <c r="Z434" i="1"/>
  <c r="BN438" i="1"/>
  <c r="BP438" i="1"/>
  <c r="BN451" i="1"/>
  <c r="Z451" i="1"/>
  <c r="BP498" i="1"/>
  <c r="BN498" i="1"/>
  <c r="Z498" i="1"/>
  <c r="BN525" i="1"/>
  <c r="BN557" i="1"/>
  <c r="BP558" i="1"/>
  <c r="Z558" i="1"/>
  <c r="BN563" i="1"/>
  <c r="BN587" i="1"/>
  <c r="BP587" i="1"/>
  <c r="BN602" i="1"/>
  <c r="BP602" i="1"/>
  <c r="BN620" i="1"/>
  <c r="BP620" i="1"/>
  <c r="Z37" i="1"/>
  <c r="BN37" i="1"/>
  <c r="Z52" i="1"/>
  <c r="BN52" i="1"/>
  <c r="Z66" i="1"/>
  <c r="BN66" i="1"/>
  <c r="BP70" i="1"/>
  <c r="Z84" i="1"/>
  <c r="BP86" i="1"/>
  <c r="Z97" i="1"/>
  <c r="Z103" i="1"/>
  <c r="BN103" i="1"/>
  <c r="F652" i="1"/>
  <c r="BP112" i="1"/>
  <c r="Z128" i="1"/>
  <c r="Z139" i="1"/>
  <c r="BN139" i="1"/>
  <c r="Z160" i="1"/>
  <c r="BN160" i="1"/>
  <c r="BP168" i="1"/>
  <c r="Z179" i="1"/>
  <c r="BN179" i="1"/>
  <c r="Z192" i="1"/>
  <c r="BP202" i="1"/>
  <c r="Z208" i="1"/>
  <c r="BN208" i="1"/>
  <c r="BP214" i="1"/>
  <c r="BN229" i="1"/>
  <c r="BP229" i="1"/>
  <c r="BN255" i="1"/>
  <c r="BP270" i="1"/>
  <c r="BN270" i="1"/>
  <c r="Z270" i="1"/>
  <c r="BP282" i="1"/>
  <c r="BN282" i="1"/>
  <c r="Z282" i="1"/>
  <c r="BP293" i="1"/>
  <c r="BN293" i="1"/>
  <c r="Z293" i="1"/>
  <c r="BN308" i="1"/>
  <c r="BP308" i="1"/>
  <c r="Y319" i="1"/>
  <c r="Z317" i="1"/>
  <c r="Z318" i="1" s="1"/>
  <c r="BN332" i="1"/>
  <c r="BP348" i="1"/>
  <c r="Z348" i="1"/>
  <c r="BN360" i="1"/>
  <c r="BP399" i="1"/>
  <c r="Z399" i="1"/>
  <c r="BP451" i="1"/>
  <c r="BN453" i="1"/>
  <c r="BP453" i="1"/>
  <c r="BP474" i="1"/>
  <c r="BN474" i="1"/>
  <c r="Z474" i="1"/>
  <c r="BN477" i="1"/>
  <c r="Z477" i="1"/>
  <c r="BP484" i="1"/>
  <c r="BN484" i="1"/>
  <c r="Z484" i="1"/>
  <c r="BN499" i="1"/>
  <c r="BP554" i="1"/>
  <c r="BN554" i="1"/>
  <c r="Z554" i="1"/>
  <c r="BP584" i="1"/>
  <c r="BN584" i="1"/>
  <c r="Z584" i="1"/>
  <c r="Y231" i="1"/>
  <c r="BN240" i="1"/>
  <c r="BN264" i="1"/>
  <c r="BN277" i="1"/>
  <c r="BP277" i="1"/>
  <c r="Y278" i="1"/>
  <c r="BN313" i="1"/>
  <c r="BN328" i="1"/>
  <c r="BN350" i="1"/>
  <c r="BP350" i="1"/>
  <c r="BN366" i="1"/>
  <c r="BN374" i="1"/>
  <c r="BP409" i="1"/>
  <c r="BN419" i="1"/>
  <c r="Y426" i="1"/>
  <c r="BP440" i="1"/>
  <c r="Y455" i="1"/>
  <c r="Y459" i="1"/>
  <c r="BN469" i="1"/>
  <c r="BP469" i="1"/>
  <c r="BN471" i="1"/>
  <c r="BN478" i="1"/>
  <c r="BN493" i="1"/>
  <c r="BN523" i="1"/>
  <c r="BN530" i="1"/>
  <c r="BN536" i="1"/>
  <c r="Y545" i="1"/>
  <c r="BN543" i="1"/>
  <c r="BN559" i="1"/>
  <c r="BN583" i="1"/>
  <c r="BP583" i="1"/>
  <c r="Y607" i="1"/>
  <c r="BN619" i="1"/>
  <c r="BP619" i="1"/>
  <c r="Y621" i="1"/>
  <c r="BP630" i="1"/>
  <c r="Y631" i="1"/>
  <c r="Z23" i="1"/>
  <c r="BP29" i="1"/>
  <c r="BN35" i="1"/>
  <c r="BP39" i="1"/>
  <c r="BN50" i="1"/>
  <c r="BP54" i="1"/>
  <c r="Y64" i="1"/>
  <c r="Z62" i="1"/>
  <c r="Y72" i="1"/>
  <c r="BP68" i="1"/>
  <c r="Z76" i="1"/>
  <c r="BN80" i="1"/>
  <c r="BN93" i="1"/>
  <c r="Z101" i="1"/>
  <c r="BP110" i="1"/>
  <c r="Z118" i="1"/>
  <c r="BP126" i="1"/>
  <c r="Z134" i="1"/>
  <c r="BP149" i="1"/>
  <c r="BN162" i="1"/>
  <c r="Z174" i="1"/>
  <c r="Z175" i="1" s="1"/>
  <c r="Z181" i="1"/>
  <c r="BN185" i="1"/>
  <c r="Z206" i="1"/>
  <c r="BP212" i="1"/>
  <c r="Z220" i="1"/>
  <c r="BN238" i="1"/>
  <c r="BP242" i="1"/>
  <c r="Z249" i="1"/>
  <c r="BN253" i="1"/>
  <c r="BP264" i="1"/>
  <c r="Z272" i="1"/>
  <c r="BN284" i="1"/>
  <c r="BP313" i="1"/>
  <c r="BN317" i="1"/>
  <c r="Z321" i="1"/>
  <c r="Z354" i="1"/>
  <c r="Y362" i="1"/>
  <c r="BP360" i="1"/>
  <c r="Z368" i="1"/>
  <c r="Z388" i="1"/>
  <c r="Z407" i="1"/>
  <c r="BP415" i="1"/>
  <c r="Z446" i="1"/>
  <c r="BP468" i="1"/>
  <c r="Z488" i="1"/>
  <c r="Z489" i="1" s="1"/>
  <c r="BP527" i="1"/>
  <c r="Z570" i="1"/>
  <c r="BN582" i="1"/>
  <c r="Z585" i="1"/>
  <c r="BN586" i="1"/>
  <c r="Y589" i="1"/>
  <c r="Z638" i="1"/>
  <c r="Z640" i="1" s="1"/>
  <c r="BN639" i="1"/>
  <c r="X642" i="1"/>
  <c r="D652" i="1"/>
  <c r="BN227" i="1"/>
  <c r="Z240" i="1"/>
  <c r="Z255" i="1"/>
  <c r="BN266" i="1"/>
  <c r="Z277" i="1"/>
  <c r="Z278" i="1" s="1"/>
  <c r="BN289" i="1"/>
  <c r="Z328" i="1"/>
  <c r="Y334" i="1"/>
  <c r="BN348" i="1"/>
  <c r="Z358" i="1"/>
  <c r="BP366" i="1"/>
  <c r="BN376" i="1"/>
  <c r="BN382" i="1"/>
  <c r="BN399" i="1"/>
  <c r="Z413" i="1"/>
  <c r="Z424" i="1"/>
  <c r="Z436" i="1"/>
  <c r="Z450" i="1"/>
  <c r="BP471" i="1"/>
  <c r="BP478" i="1"/>
  <c r="BP499" i="1"/>
  <c r="Z525" i="1"/>
  <c r="BP530" i="1"/>
  <c r="Z536" i="1"/>
  <c r="Z543" i="1"/>
  <c r="Z557" i="1"/>
  <c r="BN558" i="1"/>
  <c r="BP559" i="1"/>
  <c r="Z565" i="1"/>
  <c r="Y572" i="1"/>
  <c r="Z599" i="1"/>
  <c r="BN600" i="1"/>
  <c r="Z603" i="1"/>
  <c r="BN604" i="1"/>
  <c r="BN617" i="1"/>
  <c r="Z620" i="1"/>
  <c r="Z621" i="1" s="1"/>
  <c r="BN23" i="1"/>
  <c r="Y30" i="1"/>
  <c r="BP35" i="1"/>
  <c r="BP50" i="1"/>
  <c r="BN62" i="1"/>
  <c r="BN76" i="1"/>
  <c r="BP80" i="1"/>
  <c r="Z86" i="1"/>
  <c r="BP93" i="1"/>
  <c r="BN101" i="1"/>
  <c r="BN118" i="1"/>
  <c r="BN134" i="1"/>
  <c r="Z145" i="1"/>
  <c r="BP162" i="1"/>
  <c r="BN174" i="1"/>
  <c r="BN181" i="1"/>
  <c r="BP185" i="1"/>
  <c r="Z202" i="1"/>
  <c r="BN206" i="1"/>
  <c r="Z216" i="1"/>
  <c r="BN220" i="1"/>
  <c r="Z229" i="1"/>
  <c r="BN249" i="1"/>
  <c r="Z259" i="1"/>
  <c r="Z260" i="1" s="1"/>
  <c r="Z268" i="1"/>
  <c r="BN272" i="1"/>
  <c r="Z291" i="1"/>
  <c r="Z308" i="1"/>
  <c r="Y314" i="1"/>
  <c r="BP317" i="1"/>
  <c r="BN321" i="1"/>
  <c r="Z332" i="1"/>
  <c r="BN354" i="1"/>
  <c r="BN368" i="1"/>
  <c r="BN388" i="1"/>
  <c r="BN407" i="1"/>
  <c r="Y430" i="1"/>
  <c r="BN446" i="1"/>
  <c r="BP458" i="1"/>
  <c r="BN488" i="1"/>
  <c r="Z493" i="1"/>
  <c r="Z494" i="1" s="1"/>
  <c r="BP523" i="1"/>
  <c r="BP563" i="1"/>
  <c r="Z571" i="1"/>
  <c r="BN570" i="1"/>
  <c r="BN585" i="1"/>
  <c r="BP586" i="1"/>
  <c r="BN638" i="1"/>
  <c r="BP639" i="1"/>
  <c r="Y82" i="1"/>
  <c r="Y120" i="1"/>
  <c r="BP227" i="1"/>
  <c r="Y378" i="1"/>
  <c r="BN413" i="1"/>
  <c r="BN424" i="1"/>
  <c r="BN436" i="1"/>
  <c r="BN450" i="1"/>
  <c r="BN565" i="1"/>
  <c r="BN599" i="1"/>
  <c r="Y606" i="1"/>
  <c r="B652" i="1"/>
  <c r="X643" i="1"/>
  <c r="Z29" i="1"/>
  <c r="Z30" i="1" s="1"/>
  <c r="Z39" i="1"/>
  <c r="Y45" i="1"/>
  <c r="Z54" i="1"/>
  <c r="Z68" i="1"/>
  <c r="Z110" i="1"/>
  <c r="Z126" i="1"/>
  <c r="Z149" i="1"/>
  <c r="BP174" i="1"/>
  <c r="Z212" i="1"/>
  <c r="BN259" i="1"/>
  <c r="Y318" i="1"/>
  <c r="Z374" i="1"/>
  <c r="Z415" i="1"/>
  <c r="Y421" i="1"/>
  <c r="Z429" i="1"/>
  <c r="Z430" i="1" s="1"/>
  <c r="Z438" i="1"/>
  <c r="Z468" i="1"/>
  <c r="Z475" i="1"/>
  <c r="BP488" i="1"/>
  <c r="Z527" i="1"/>
  <c r="BN569" i="1"/>
  <c r="BP570" i="1"/>
  <c r="BN630" i="1"/>
  <c r="BP638" i="1"/>
  <c r="Y640" i="1"/>
  <c r="X644" i="1"/>
  <c r="BP358" i="1"/>
  <c r="Y377" i="1"/>
  <c r="Z419" i="1"/>
  <c r="BP424" i="1"/>
  <c r="BP450" i="1"/>
  <c r="BP543" i="1"/>
  <c r="Y590" i="1"/>
  <c r="BN29" i="1"/>
  <c r="Y88" i="1"/>
  <c r="Y105" i="1"/>
  <c r="Y175" i="1"/>
  <c r="BN429" i="1"/>
  <c r="Y489" i="1"/>
  <c r="Z582" i="1"/>
  <c r="Z589" i="1" s="1"/>
  <c r="Y622" i="1"/>
  <c r="H9" i="1"/>
  <c r="A10" i="1"/>
  <c r="Y26" i="1"/>
  <c r="Y40" i="1"/>
  <c r="Y46" i="1"/>
  <c r="Y57" i="1"/>
  <c r="Y63" i="1"/>
  <c r="Y73" i="1"/>
  <c r="Y81" i="1"/>
  <c r="Y87" i="1"/>
  <c r="Y94" i="1"/>
  <c r="Y106" i="1"/>
  <c r="Y115" i="1"/>
  <c r="BP125" i="1"/>
  <c r="BN125" i="1"/>
  <c r="Z125" i="1"/>
  <c r="BP129" i="1"/>
  <c r="BN129" i="1"/>
  <c r="Z129" i="1"/>
  <c r="Y131" i="1"/>
  <c r="Y136" i="1"/>
  <c r="BP133" i="1"/>
  <c r="BN133" i="1"/>
  <c r="Z133" i="1"/>
  <c r="Z135" i="1" s="1"/>
  <c r="BP150" i="1"/>
  <c r="BN150" i="1"/>
  <c r="Z150" i="1"/>
  <c r="Y152" i="1"/>
  <c r="H652" i="1"/>
  <c r="Y156" i="1"/>
  <c r="BP155" i="1"/>
  <c r="BN155" i="1"/>
  <c r="Z155" i="1"/>
  <c r="Z156" i="1" s="1"/>
  <c r="Y157" i="1"/>
  <c r="Y164" i="1"/>
  <c r="BP159" i="1"/>
  <c r="BN159" i="1"/>
  <c r="Z159" i="1"/>
  <c r="BP163" i="1"/>
  <c r="BN163" i="1"/>
  <c r="Z163" i="1"/>
  <c r="Y165" i="1"/>
  <c r="Y170" i="1"/>
  <c r="BP167" i="1"/>
  <c r="BN167" i="1"/>
  <c r="Z167" i="1"/>
  <c r="Z169" i="1" s="1"/>
  <c r="BP180" i="1"/>
  <c r="BN180" i="1"/>
  <c r="Z180" i="1"/>
  <c r="BP184" i="1"/>
  <c r="BN184" i="1"/>
  <c r="Z184" i="1"/>
  <c r="BP197" i="1"/>
  <c r="BN197" i="1"/>
  <c r="Z197" i="1"/>
  <c r="Z198" i="1" s="1"/>
  <c r="Y199" i="1"/>
  <c r="Y210" i="1"/>
  <c r="BP201" i="1"/>
  <c r="BN201" i="1"/>
  <c r="Z201" i="1"/>
  <c r="BP205" i="1"/>
  <c r="BN205" i="1"/>
  <c r="Z205" i="1"/>
  <c r="Y209" i="1"/>
  <c r="BP213" i="1"/>
  <c r="BN213" i="1"/>
  <c r="Z213" i="1"/>
  <c r="BP217" i="1"/>
  <c r="BN217" i="1"/>
  <c r="Z217" i="1"/>
  <c r="BP221" i="1"/>
  <c r="BN221" i="1"/>
  <c r="Z221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1" i="1"/>
  <c r="BN361" i="1"/>
  <c r="Z361" i="1"/>
  <c r="Y363" i="1"/>
  <c r="Y372" i="1"/>
  <c r="BP365" i="1"/>
  <c r="BN365" i="1"/>
  <c r="Z365" i="1"/>
  <c r="BP369" i="1"/>
  <c r="BN369" i="1"/>
  <c r="Z36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54" i="1"/>
  <c r="BN454" i="1"/>
  <c r="Z454" i="1"/>
  <c r="Y456" i="1"/>
  <c r="Y480" i="1"/>
  <c r="BP464" i="1"/>
  <c r="BN464" i="1"/>
  <c r="Z464" i="1"/>
  <c r="Y481" i="1"/>
  <c r="BP466" i="1"/>
  <c r="BN466" i="1"/>
  <c r="Z466" i="1"/>
  <c r="BP470" i="1"/>
  <c r="BN470" i="1"/>
  <c r="Z470" i="1"/>
  <c r="BP476" i="1"/>
  <c r="BN476" i="1"/>
  <c r="Z476" i="1"/>
  <c r="Y501" i="1"/>
  <c r="BP497" i="1"/>
  <c r="BN497" i="1"/>
  <c r="Z497" i="1"/>
  <c r="Y502" i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Z87" i="1" s="1"/>
  <c r="BN85" i="1"/>
  <c r="E652" i="1"/>
  <c r="Z92" i="1"/>
  <c r="Z94" i="1" s="1"/>
  <c r="BN92" i="1"/>
  <c r="Y95" i="1"/>
  <c r="Z98" i="1"/>
  <c r="BN98" i="1"/>
  <c r="Z99" i="1"/>
  <c r="BN99" i="1"/>
  <c r="Z100" i="1"/>
  <c r="BN100" i="1"/>
  <c r="Z102" i="1"/>
  <c r="BN102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1" i="1"/>
  <c r="Y130" i="1"/>
  <c r="BP123" i="1"/>
  <c r="BN123" i="1"/>
  <c r="Z123" i="1"/>
  <c r="BP127" i="1"/>
  <c r="BN127" i="1"/>
  <c r="Z127" i="1"/>
  <c r="Y135" i="1"/>
  <c r="BP140" i="1"/>
  <c r="BN140" i="1"/>
  <c r="Z140" i="1"/>
  <c r="Z141" i="1" s="1"/>
  <c r="Y142" i="1"/>
  <c r="Y147" i="1"/>
  <c r="BP144" i="1"/>
  <c r="BN144" i="1"/>
  <c r="Z144" i="1"/>
  <c r="Y151" i="1"/>
  <c r="BP161" i="1"/>
  <c r="BN161" i="1"/>
  <c r="Z161" i="1"/>
  <c r="Y169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Z193" i="1" s="1"/>
  <c r="Y198" i="1"/>
  <c r="BP203" i="1"/>
  <c r="BN203" i="1"/>
  <c r="Z203" i="1"/>
  <c r="BP207" i="1"/>
  <c r="BN207" i="1"/>
  <c r="Z207" i="1"/>
  <c r="Y224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M652" i="1"/>
  <c r="BP267" i="1"/>
  <c r="BN267" i="1"/>
  <c r="Z267" i="1"/>
  <c r="BP271" i="1"/>
  <c r="BN271" i="1"/>
  <c r="Z271" i="1"/>
  <c r="Y285" i="1"/>
  <c r="BP290" i="1"/>
  <c r="BN290" i="1"/>
  <c r="Z290" i="1"/>
  <c r="Z295" i="1" s="1"/>
  <c r="BP294" i="1"/>
  <c r="BN294" i="1"/>
  <c r="Z294" i="1"/>
  <c r="Y296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BP437" i="1"/>
  <c r="BN437" i="1"/>
  <c r="Z437" i="1"/>
  <c r="BP441" i="1"/>
  <c r="BN441" i="1"/>
  <c r="Z441" i="1"/>
  <c r="Y443" i="1"/>
  <c r="Y448" i="1"/>
  <c r="BP445" i="1"/>
  <c r="BN445" i="1"/>
  <c r="Z445" i="1"/>
  <c r="Z447" i="1" s="1"/>
  <c r="Y447" i="1"/>
  <c r="Y561" i="1"/>
  <c r="BP548" i="1"/>
  <c r="BN548" i="1"/>
  <c r="Z548" i="1"/>
  <c r="BP550" i="1"/>
  <c r="BN550" i="1"/>
  <c r="Z550" i="1"/>
  <c r="BP552" i="1"/>
  <c r="BN552" i="1"/>
  <c r="Z552" i="1"/>
  <c r="BP555" i="1"/>
  <c r="BN555" i="1"/>
  <c r="Z555" i="1"/>
  <c r="Y560" i="1"/>
  <c r="BP564" i="1"/>
  <c r="BN564" i="1"/>
  <c r="Z564" i="1"/>
  <c r="Y566" i="1"/>
  <c r="I652" i="1"/>
  <c r="Z652" i="1"/>
  <c r="G652" i="1"/>
  <c r="Y141" i="1"/>
  <c r="L652" i="1"/>
  <c r="Y257" i="1"/>
  <c r="Y274" i="1"/>
  <c r="Y279" i="1"/>
  <c r="P652" i="1"/>
  <c r="Y286" i="1"/>
  <c r="Q652" i="1"/>
  <c r="Y295" i="1"/>
  <c r="S652" i="1"/>
  <c r="Y315" i="1"/>
  <c r="BP425" i="1"/>
  <c r="BN425" i="1"/>
  <c r="Z425" i="1"/>
  <c r="Z426" i="1" s="1"/>
  <c r="Y427" i="1"/>
  <c r="BP435" i="1"/>
  <c r="BN435" i="1"/>
  <c r="Z435" i="1"/>
  <c r="BP439" i="1"/>
  <c r="BN439" i="1"/>
  <c r="Z439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9" i="1"/>
  <c r="BN479" i="1"/>
  <c r="Z479" i="1"/>
  <c r="Y486" i="1"/>
  <c r="BP483" i="1"/>
  <c r="BN483" i="1"/>
  <c r="Z483" i="1"/>
  <c r="Z485" i="1" s="1"/>
  <c r="BP500" i="1"/>
  <c r="BN500" i="1"/>
  <c r="Z500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Y539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Y538" i="1"/>
  <c r="Y546" i="1"/>
  <c r="BP541" i="1"/>
  <c r="BN541" i="1"/>
  <c r="Z541" i="1"/>
  <c r="Z545" i="1" s="1"/>
  <c r="BP549" i="1"/>
  <c r="BN549" i="1"/>
  <c r="Z549" i="1"/>
  <c r="BP551" i="1"/>
  <c r="BN551" i="1"/>
  <c r="Z551" i="1"/>
  <c r="BP553" i="1"/>
  <c r="BN553" i="1"/>
  <c r="Z553" i="1"/>
  <c r="BP556" i="1"/>
  <c r="BN556" i="1"/>
  <c r="Z556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28" i="1"/>
  <c r="AD652" i="1"/>
  <c r="Y652" i="1"/>
  <c r="Y442" i="1"/>
  <c r="AA652" i="1"/>
  <c r="Y495" i="1"/>
  <c r="Y567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35" i="1"/>
  <c r="BP634" i="1"/>
  <c r="BN634" i="1"/>
  <c r="Z634" i="1"/>
  <c r="Z635" i="1" s="1"/>
  <c r="Y636" i="1"/>
  <c r="AF652" i="1"/>
  <c r="Z606" i="1" l="1"/>
  <c r="Z566" i="1"/>
  <c r="Z401" i="1"/>
  <c r="Z146" i="1"/>
  <c r="Z72" i="1"/>
  <c r="Z40" i="1"/>
  <c r="Z164" i="1"/>
  <c r="X645" i="1"/>
  <c r="Z442" i="1"/>
  <c r="Z56" i="1"/>
  <c r="Z501" i="1"/>
  <c r="Z508" i="1"/>
  <c r="Z120" i="1"/>
  <c r="Z114" i="1"/>
  <c r="Z151" i="1"/>
  <c r="Z224" i="1"/>
  <c r="Z627" i="1"/>
  <c r="Z355" i="1"/>
  <c r="Z105" i="1"/>
  <c r="Z63" i="1"/>
  <c r="Z256" i="1"/>
  <c r="Z273" i="1"/>
  <c r="Z614" i="1"/>
  <c r="Z560" i="1"/>
  <c r="Z187" i="1"/>
  <c r="Y643" i="1"/>
  <c r="Z480" i="1"/>
  <c r="Z416" i="1"/>
  <c r="Z371" i="1"/>
  <c r="Z243" i="1"/>
  <c r="Z209" i="1"/>
  <c r="Z596" i="1"/>
  <c r="Z538" i="1"/>
  <c r="Z231" i="1"/>
  <c r="Z130" i="1"/>
  <c r="Z81" i="1"/>
  <c r="Y642" i="1"/>
  <c r="Y644" i="1"/>
  <c r="Z26" i="1"/>
  <c r="Z390" i="1"/>
  <c r="Z384" i="1"/>
  <c r="Y646" i="1"/>
  <c r="Y645" i="1" l="1"/>
  <c r="Z647" i="1"/>
</calcChain>
</file>

<file path=xl/sharedStrings.xml><?xml version="1.0" encoding="utf-8"?>
<sst xmlns="http://schemas.openxmlformats.org/spreadsheetml/2006/main" count="3020" uniqueCount="1064">
  <si>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</si>
  <si>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</si>
  <si>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</si>
  <si>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</si>
  <si>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</si>
  <si>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</si>
  <si>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</si>
  <si>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</si>
  <si>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</si>
  <si>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</si>
  <si>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</si>
  <si>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</si>
  <si>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</si>
  <si>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</si>
  <si>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</si>
  <si>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</si>
  <si>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</si>
  <si>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</si>
  <si>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</si>
  <si>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</si>
  <si>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</si>
  <si>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</si>
  <si>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</si>
  <si>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</si>
  <si>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</si>
  <si>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</si>
  <si>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</si>
  <si>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</si>
  <si>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</si>
  <si>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</si>
  <si>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</si>
  <si>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</si>
  <si>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</si>
  <si>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</si>
  <si>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</si>
  <si>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</si>
  <si>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</si>
  <si>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</si>
  <si>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</si>
  <si>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</si>
  <si>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</si>
  <si>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</si>
  <si>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</si>
  <si>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</si>
  <si>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</si>
  <si>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</si>
  <si>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</si>
  <si>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</si>
  <si>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</si>
  <si>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</si>
  <si>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</si>
  <si>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</si>
  <si>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</si>
  <si>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</si>
  <si>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</si>
  <si>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</si>
  <si>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</si>
  <si>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</si>
  <si>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</si>
  <si>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</si>
  <si>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</si>
  <si>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</si>
  <si>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</si>
  <si>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</si>
  <si>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</si>
  <si>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</si>
  <si>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</si>
  <si>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</si>
  <si>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</si>
  <si>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</si>
  <si>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</si>
  <si>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</si>
  <si>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</si>
  <si>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</si>
  <si>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</si>
  <si>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</si>
  <si>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</si>
  <si>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</si>
  <si>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</si>
  <si>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</si>
  <si>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</si>
  <si>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</si>
  <si>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</si>
  <si>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</si>
  <si>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</si>
  <si>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</si>
  <si>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</si>
  <si>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</si>
  <si>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</si>
  <si>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</si>
  <si>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</si>
  <si>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</si>
  <si>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</si>
  <si>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</si>
  <si>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</si>
  <si>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</si>
  <si>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</si>
  <si>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</si>
  <si>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</si>
  <si>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</si>
  <si>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</si>
  <si>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</si>
  <si>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</si>
  <si>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</si>
  <si>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</si>
  <si>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</si>
  <si>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</si>
  <si>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</si>
  <si>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</si>
  <si>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</si>
  <si>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</si>
  <si>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</si>
  <si>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</si>
  <si>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</si>
  <si>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</si>
  <si>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</si>
  <si>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</si>
  <si>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</si>
  <si>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</si>
  <si>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</si>
  <si>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</si>
  <si>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</si>
  <si>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</si>
  <si>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</si>
  <si>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</si>
  <si>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</si>
  <si>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</si>
  <si>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</si>
  <si>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</si>
  <si>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</si>
  <si>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</si>
  <si>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</si>
  <si>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</si>
  <si>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</si>
  <si>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</si>
  <si>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</si>
  <si>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</si>
  <si>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</si>
  <si>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</si>
  <si>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</si>
  <si>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</si>
  <si>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</si>
  <si>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</si>
  <si>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</si>
  <si>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</si>
  <si>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</si>
  <si>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</si>
  <si>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</si>
  <si>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</si>
  <si>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</si>
  <si>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</si>
  <si>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</si>
  <si>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</si>
  <si>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</si>
  <si>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</si>
  <si>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</si>
  <si>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</si>
  <si>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</si>
  <si>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</si>
  <si>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</si>
  <si>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</si>
  <si>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</si>
  <si>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</si>
  <si>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</si>
  <si>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</si>
  <si>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</si>
  <si>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</si>
  <si>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</si>
  <si>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</si>
  <si>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</si>
  <si>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</si>
  <si>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</si>
  <si>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</si>
  <si>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</si>
  <si>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</si>
  <si>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</si>
  <si>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</si>
  <si>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</si>
  <si>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</si>
  <si>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</si>
  <si>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</si>
  <si>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</si>
  <si>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</si>
  <si>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</si>
  <si>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</si>
  <si>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</si>
  <si>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</si>
  <si>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</si>
  <si>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</si>
  <si>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</si>
  <si>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</si>
  <si>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</si>
  <si>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</si>
  <si>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</si>
  <si>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</si>
  <si>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</si>
  <si>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</si>
  <si>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</si>
  <si>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</si>
  <si>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</si>
  <si>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</si>
  <si>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</si>
  <si>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</si>
  <si>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</si>
  <si>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</si>
  <si>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</si>
  <si>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</si>
  <si>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</si>
  <si>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</si>
  <si>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</si>
  <si>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</si>
  <si>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</si>
  <si>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</si>
  <si>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</si>
  <si>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</si>
  <si>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</si>
  <si>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</si>
  <si>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</si>
  <si>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</si>
  <si>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</si>
  <si>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</si>
  <si>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</si>
  <si>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</si>
  <si>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</si>
  <si>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</si>
  <si>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</si>
  <si>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</si>
  <si>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</si>
  <si>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</si>
  <si>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</si>
  <si>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</si>
  <si>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</si>
  <si>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</si>
  <si>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</si>
  <si>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</si>
  <si>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</si>
  <si>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</si>
  <si>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</si>
  <si>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</si>
  <si>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</si>
  <si>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</si>
  <si>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</si>
  <si>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</si>
  <si>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</si>
  <si>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</si>
  <si>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</si>
  <si>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</si>
  <si>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</si>
  <si>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</si>
  <si>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</si>
  <si>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</si>
  <si>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</si>
  <si>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</si>
  <si>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</si>
  <si>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</si>
  <si>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</si>
  <si>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</si>
  <si>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</si>
  <si>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</si>
  <si>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</si>
  <si>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</si>
  <si>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</si>
  <si>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</si>
  <si>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</si>
  <si>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</si>
  <si>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</si>
  <si>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</si>
  <si>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</si>
  <si>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</si>
  <si>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</si>
  <si>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</si>
  <si>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</si>
  <si>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</si>
  <si>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</si>
  <si>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</si>
  <si>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</si>
  <si>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</si>
  <si>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</si>
  <si>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</si>
  <si>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</si>
  <si>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</si>
  <si>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</si>
  <si>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</si>
  <si>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</si>
  <si>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</si>
  <si>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</si>
  <si>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</si>
  <si>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</si>
  <si>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</si>
  <si>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</si>
  <si>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</si>
  <si>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</si>
  <si>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</si>
  <si>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</si>
  <si>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</si>
  <si>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</si>
  <si>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</si>
  <si>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</si>
  <si>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</si>
  <si>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</si>
  <si>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</si>
  <si>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</si>
  <si>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</si>
  <si>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</si>
  <si>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</si>
  <si>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</si>
  <si>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</si>
  <si>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</si>
  <si>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</si>
  <si>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</si>
  <si>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</si>
  <si>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</si>
  <si>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</si>
  <si>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</si>
  <si>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</si>
  <si>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</si>
  <si>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</si>
  <si>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</si>
  <si>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</si>
  <si>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</si>
  <si>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</si>
  <si>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</si>
  <si>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</si>
  <si>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</si>
  <si>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</si>
  <si>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</si>
  <si>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</si>
  <si>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</si>
  <si>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</si>
  <si>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</si>
  <si>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</si>
  <si>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</si>
  <si>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</si>
  <si>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</si>
  <si>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</si>
  <si>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</si>
  <si>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</si>
  <si>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</si>
  <si>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</si>
  <si>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</si>
  <si>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</si>
  <si>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</si>
  <si>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</si>
  <si>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</si>
  <si>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</si>
  <si>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</si>
  <si>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</si>
  <si>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</si>
  <si>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</si>
  <si>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</si>
  <si>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</si>
  <si>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</si>
  <si>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</si>
  <si>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</si>
  <si>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</si>
  <si>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</si>
  <si>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</si>
  <si>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</si>
  <si>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</si>
  <si>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</si>
  <si>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</si>
  <si>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</si>
  <si>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</si>
  <si>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</si>
  <si>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</si>
  <si>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</si>
  <si>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</si>
  <si>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</si>
  <si>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</si>
  <si>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</si>
  <si>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</si>
  <si>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</si>
  <si>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</si>
  <si>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</si>
  <si>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</si>
  <si>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</si>
  <si>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</si>
  <si>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</si>
  <si>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</si>
  <si>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</si>
  <si>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</si>
  <si>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</si>
  <si>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</si>
  <si>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</si>
  <si>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</si>
  <si>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</si>
  <si>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</si>
  <si>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</si>
  <si>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</si>
  <si>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</si>
  <si>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</si>
  <si>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</si>
  <si>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</si>
  <si>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</si>
  <si>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</si>
  <si>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</si>
  <si>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</si>
  <si>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</si>
  <si>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</si>
  <si>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</si>
  <si>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</si>
  <si>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</si>
  <si>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</si>
  <si>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</si>
  <si>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</si>
  <si>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</si>
  <si>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</si>
  <si>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</si>
  <si>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</si>
  <si>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</si>
  <si>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</si>
  <si>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</si>
  <si>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</si>
  <si>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</si>
  <si>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</si>
  <si>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</si>
  <si>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</si>
  <si>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</si>
  <si>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</si>
  <si>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</si>
  <si>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</si>
  <si>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</si>
  <si>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</si>
  <si>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</si>
  <si>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</si>
  <si>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</si>
  <si>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</si>
  <si>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</si>
  <si>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</si>
  <si>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</si>
  <si>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</si>
  <si>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</si>
  <si>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</si>
  <si>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</si>
  <si>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</si>
  <si>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</si>
  <si>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</si>
  <si>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</si>
  <si>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</si>
  <si>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</si>
  <si>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</si>
  <si>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</si>
  <si>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</si>
  <si>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</si>
  <si>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</si>
  <si>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</si>
  <si>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</si>
  <si>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</si>
  <si>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</si>
  <si>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</si>
  <si>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</si>
  <si>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</si>
  <si>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</si>
  <si>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</si>
  <si>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</si>
  <si>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</si>
  <si>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</si>
  <si>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</si>
  <si>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</si>
  <si>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</si>
  <si>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</si>
  <si>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</si>
  <si>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</si>
  <si>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</si>
  <si>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</si>
  <si>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</si>
  <si>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</si>
  <si>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</si>
  <si>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</si>
  <si>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</si>
  <si>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</si>
  <si>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</si>
  <si>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</si>
  <si>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</si>
  <si>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</si>
  <si>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</si>
  <si>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</si>
  <si>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</si>
  <si>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</si>
  <si>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</si>
  <si>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</si>
  <si>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</si>
  <si>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</si>
  <si>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</si>
  <si>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</si>
  <si>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</si>
  <si>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</si>
  <si>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</si>
  <si>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</si>
  <si>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</si>
  <si>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</si>
  <si>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</si>
  <si>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</si>
  <si>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</si>
  <si>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</si>
  <si>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</si>
  <si>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</si>
  <si>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</si>
  <si>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</si>
  <si>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</si>
  <si>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</si>
  <si>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</si>
  <si>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</si>
  <si>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</si>
  <si>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</si>
  <si>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</si>
  <si>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</si>
  <si>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</si>
  <si>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</si>
  <si>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</si>
  <si>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</si>
  <si>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</si>
  <si>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</si>
  <si>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</si>
  <si>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</si>
  <si>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</si>
  <si>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</si>
  <si>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</si>
  <si>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</si>
  <si>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</si>
  <si>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</si>
  <si>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</si>
  <si>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</si>
  <si>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</si>
  <si>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</si>
  <si>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</si>
  <si>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</si>
  <si>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</si>
  <si>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</si>
  <si>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</si>
  <si>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</si>
  <si>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</si>
  <si>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</si>
  <si>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</si>
  <si>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</si>
  <si>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</si>
  <si>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</si>
  <si>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</si>
  <si>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</si>
  <si>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</si>
  <si>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</si>
  <si>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</si>
  <si>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</si>
  <si>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</si>
  <si>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</si>
  <si>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</si>
  <si>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</si>
  <si>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</si>
  <si>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</si>
  <si>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</si>
  <si>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</si>
  <si>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</si>
  <si>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</si>
  <si>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</si>
  <si>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</si>
  <si>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</si>
  <si>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</si>
  <si>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</si>
  <si>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</si>
  <si>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</si>
  <si>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</si>
  <si>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</si>
  <si>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</si>
  <si>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</si>
  <si>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</si>
  <si>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</si>
  <si>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</si>
  <si>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</si>
  <si>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</si>
  <si>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</si>
  <si>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</si>
  <si>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</si>
  <si>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</si>
  <si>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</si>
  <si>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</si>
  <si>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</si>
  <si>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</si>
  <si>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</si>
  <si>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</si>
  <si>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</si>
  <si>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</si>
  <si>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</si>
  <si>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</si>
  <si>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</si>
  <si>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</si>
  <si>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</si>
  <si>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</si>
  <si>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</si>
  <si>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</si>
  <si>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</si>
  <si>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</si>
  <si>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</si>
  <si>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</si>
  <si>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</si>
  <si>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</si>
  <si>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</si>
  <si>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</si>
  <si>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</si>
  <si>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</si>
  <si>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</si>
  <si>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</si>
  <si>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</si>
  <si>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</si>
  <si>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</si>
  <si>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</si>
  <si>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</si>
  <si>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</si>
  <si>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</si>
  <si>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</si>
  <si>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</si>
  <si>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</si>
  <si>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</si>
  <si>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</si>
  <si>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</si>
  <si>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</si>
  <si>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</si>
  <si>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</si>
  <si>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</si>
  <si>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</si>
  <si>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</si>
  <si>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</si>
  <si>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</si>
  <si>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</si>
  <si>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</si>
  <si>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</si>
  <si>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</si>
  <si>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</si>
  <si>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</si>
  <si>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</si>
  <si>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</si>
  <si>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</si>
  <si>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</si>
  <si>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</si>
  <si>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</si>
  <si>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</si>
  <si>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</si>
  <si>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</si>
  <si>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</si>
  <si>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</si>
  <si>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</si>
  <si>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</si>
  <si>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</si>
  <si>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</si>
  <si>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</si>
  <si>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</si>
  <si>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</si>
  <si>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</si>
  <si>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</si>
  <si>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</si>
  <si>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</si>
  <si>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</si>
  <si>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</si>
  <si>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</si>
  <si>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</si>
  <si>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</si>
  <si>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</si>
  <si>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</si>
  <si>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</si>
  <si>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</si>
  <si>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</si>
  <si>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</si>
  <si>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</si>
  <si>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</si>
  <si>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</si>
  <si>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</si>
  <si>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</si>
  <si>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</si>
  <si>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</si>
  <si>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</si>
  <si>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</si>
  <si>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</si>
  <si>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</si>
  <si>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</si>
  <si>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</si>
  <si>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</si>
  <si>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</si>
  <si>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</si>
  <si>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</si>
  <si>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</si>
  <si>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</si>
  <si>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</si>
  <si>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</si>
  <si>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</si>
  <si>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</si>
  <si>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</si>
  <si>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</si>
  <si>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</si>
  <si>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</si>
  <si>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</si>
  <si>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</si>
  <si>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</si>
  <si>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</si>
  <si>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</si>
  <si>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</si>
  <si>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</si>
  <si>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</si>
  <si>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</si>
  <si>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</si>
  <si>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</si>
  <si>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</si>
  <si>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</si>
  <si>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</si>
  <si>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</si>
  <si>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</si>
  <si>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</si>
  <si>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</si>
  <si>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</si>
  <si>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</si>
  <si>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</si>
  <si>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</si>
  <si>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</si>
  <si>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</si>
  <si>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</si>
  <si>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</si>
  <si>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</si>
  <si>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</si>
  <si>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</si>
  <si>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</si>
  <si>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</si>
  <si>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</si>
  <si>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</si>
  <si>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</si>
  <si>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</si>
  <si>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</si>
  <si>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</si>
  <si>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</si>
  <si>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</si>
  <si>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</si>
  <si>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</si>
  <si>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</si>
  <si>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</si>
  <si>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</si>
  <si>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</si>
  <si>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</si>
  <si>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</si>
  <si>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</si>
  <si>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</si>
  <si>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</si>
  <si>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</si>
  <si>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</si>
  <si>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</si>
  <si>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</si>
  <si>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</si>
  <si>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</si>
  <si>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</si>
  <si>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</si>
  <si>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</si>
  <si>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</si>
  <si>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</si>
  <si>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</si>
  <si>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</si>
  <si>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</si>
  <si>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</si>
  <si>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</si>
  <si>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</si>
  <si>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</si>
  <si>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</si>
  <si>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</si>
  <si>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</si>
  <si>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</si>
  <si>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</si>
  <si>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</si>
  <si>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</si>
  <si>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</si>
  <si>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</si>
  <si>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</si>
  <si>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</si>
  <si>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</si>
  <si>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</si>
  <si>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</si>
  <si>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</si>
  <si>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</si>
  <si>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</si>
  <si>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</si>
  <si>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</si>
  <si>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</si>
  <si>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</si>
  <si>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</si>
  <si>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</si>
  <si>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</si>
  <si>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</si>
  <si>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</si>
  <si>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</si>
  <si>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</si>
  <si>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</si>
  <si>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</si>
  <si>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</si>
  <si>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</si>
  <si>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</si>
  <si>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</si>
  <si>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</si>
  <si>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</si>
  <si>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</si>
  <si>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</si>
  <si>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</si>
  <si>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</si>
  <si>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</si>
  <si>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</si>
  <si>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</si>
  <si>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</si>
  <si>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</si>
  <si>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</si>
  <si>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</si>
  <si>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</si>
  <si>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</si>
  <si>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</si>
  <si>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</si>
  <si>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</si>
  <si>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</si>
  <si>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</si>
  <si>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</si>
  <si>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</si>
  <si>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</si>
  <si>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</si>
  <si>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</si>
  <si>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</si>
  <si>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</si>
  <si>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</si>
  <si>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</si>
  <si>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</si>
  <si>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</si>
  <si>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</si>
  <si>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</si>
  <si>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</si>
  <si>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</si>
  <si>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</si>
  <si>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</si>
  <si>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</si>
  <si>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</si>
  <si>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</si>
  <si>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</si>
  <si>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</si>
  <si>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</si>
  <si>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</si>
  <si>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</si>
  <si>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</si>
  <si>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</si>
  <si>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</si>
  <si>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</si>
  <si>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</si>
  <si>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</si>
  <si>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</si>
  <si>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</si>
  <si>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</si>
  <si>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</si>
  <si>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</si>
  <si>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</si>
  <si>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</si>
  <si>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</si>
  <si>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</si>
  <si>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</si>
  <si>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</si>
  <si>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</si>
  <si>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</si>
  <si>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</si>
  <si>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</si>
  <si>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</si>
  <si>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</si>
  <si>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</si>
  <si>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</si>
  <si>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</si>
  <si>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</si>
  <si>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</si>
  <si>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</si>
  <si>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</si>
  <si>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</si>
  <si>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</si>
  <si>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</si>
  <si>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</si>
  <si>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</si>
  <si>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</si>
  <si>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</si>
  <si>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</si>
  <si>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</si>
  <si>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</si>
  <si>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</si>
  <si>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</si>
  <si>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</si>
  <si>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</si>
  <si>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</si>
  <si>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</si>
  <si>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</si>
  <si>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</si>
  <si>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</si>
  <si>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</si>
  <si>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</si>
  <si>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</si>
  <si>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</si>
  <si>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</si>
  <si>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</si>
  <si>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</si>
  <si>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</si>
  <si>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</si>
  <si>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</si>
  <si>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</si>
  <si>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</si>
  <si>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</si>
  <si>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</si>
  <si>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</si>
  <si>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</si>
  <si>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</si>
  <si>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</si>
  <si>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</si>
  <si>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</si>
  <si>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</si>
  <si>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</si>
  <si>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</si>
  <si>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</si>
  <si>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</si>
  <si>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</si>
  <si>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</si>
  <si>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</si>
  <si>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</si>
  <si>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</si>
  <si>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</si>
  <si>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</si>
  <si>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</si>
  <si>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</si>
  <si>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</si>
  <si>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</si>
  <si>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</si>
  <si>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</si>
  <si>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</si>
  <si>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</si>
  <si>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</si>
  <si>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</si>
  <si>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</si>
  <si>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</si>
  <si>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</si>
  <si>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</si>
  <si>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</si>
  <si>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</si>
  <si>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</si>
  <si>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</si>
  <si>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</si>
  <si>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</si>
  <si>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</si>
  <si>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</si>
  <si>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</si>
  <si>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</si>
  <si>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</si>
  <si>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</si>
  <si>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</si>
  <si>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</si>
  <si>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</si>
  <si>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</si>
  <si>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</si>
  <si>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</si>
  <si>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</si>
  <si>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</si>
  <si>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</si>
  <si>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</si>
  <si>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</si>
  <si>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</si>
  <si>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</si>
  <si>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</si>
  <si>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</si>
  <si>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</si>
  <si>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</si>
  <si>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</si>
  <si>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</si>
  <si>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</si>
  <si>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</si>
  <si>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</si>
  <si>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</si>
  <si>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</si>
  <si>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</si>
  <si>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</si>
  <si>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</si>
  <si>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</si>
  <si>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</si>
  <si>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</si>
  <si>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</si>
  <si>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</si>
  <si>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</si>
  <si>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</si>
  <si>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</si>
  <si>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</si>
  <si>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</si>
  <si>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</si>
  <si>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</si>
  <si>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</si>
  <si>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</si>
  <si>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</si>
  <si>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</si>
  <si>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</si>
  <si>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</si>
  <si>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</si>
  <si>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</si>
  <si>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</si>
  <si>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</si>
  <si>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</si>
  <si>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</si>
  <si>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</si>
  <si>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</si>
  <si>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</si>
  <si>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</si>
  <si>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</si>
  <si>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</si>
  <si>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</si>
  <si>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</si>
  <si>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</si>
  <si>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</si>
  <si>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</si>
  <si>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</si>
  <si>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</si>
  <si>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</si>
  <si>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</si>
  <si>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</si>
  <si>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</si>
  <si>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</si>
  <si>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</si>
  <si>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</si>
  <si>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</si>
  <si>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</si>
  <si>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</si>
  <si>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</si>
  <si>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</si>
  <si>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</si>
  <si>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</si>
  <si>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</si>
  <si>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</si>
  <si>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</si>
  <si>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</si>
  <si>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</si>
  <si>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</si>
  <si>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</si>
  <si>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</si>
  <si>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</si>
  <si>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</si>
  <si>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</si>
  <si>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</si>
  <si>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</si>
  <si>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</si>
  <si>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</si>
  <si>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</si>
  <si>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</si>
  <si>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</si>
  <si>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</si>
  <si>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</si>
  <si>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</si>
  <si>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</si>
  <si>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</si>
  <si>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</si>
  <si>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</si>
  <si>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</si>
  <si>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</si>
  <si>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</si>
  <si>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</si>
  <si>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</si>
  <si>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</si>
  <si>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</si>
  <si>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</si>
  <si>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</si>
  <si>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</si>
  <si>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</si>
  <si>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</si>
  <si>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</si>
  <si>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</si>
  <si>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</si>
  <si>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</si>
  <si>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</si>
  <si>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</si>
  <si>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14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</si>
</sst>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45726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0.45833333333333331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100</v>
      </c>
      <c r="Y35" s="742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69</v>
      </c>
      <c r="X37" s="741">
        <v>160</v>
      </c>
      <c r="Y37" s="742">
        <f>IFERROR(IF(X37="",0,CEILING((X37/$H37),1)*$H37),"")</f>
        <v>160</v>
      </c>
      <c r="Z37" s="36">
        <f>IFERROR(IF(Y37=0,"",ROUNDUP(Y37/H37,0)*0.00902),"")</f>
        <v>0.36080000000000001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168.4</v>
      </c>
      <c r="BN37" s="64">
        <f>IFERROR(Y37*I37/H37,"0")</f>
        <v>168.4</v>
      </c>
      <c r="BO37" s="64">
        <f>IFERROR(1/J37*(X37/H37),"0")</f>
        <v>0.30303030303030304</v>
      </c>
      <c r="BP37" s="64">
        <f>IFERROR(1/J37*(Y37/H37),"0")</f>
        <v>0.30303030303030304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49.25925925925926</v>
      </c>
      <c r="Y40" s="743">
        <f>IFERROR(Y35/H35,"0")+IFERROR(Y36/H36,"0")+IFERROR(Y37/H37,"0")+IFERROR(Y38/H38,"0")+IFERROR(Y39/H39,"0")</f>
        <v>50</v>
      </c>
      <c r="Z40" s="743">
        <f>IFERROR(IF(Z35="",0,Z35),"0")+IFERROR(IF(Z36="",0,Z36),"0")+IFERROR(IF(Z37="",0,Z37),"0")+IFERROR(IF(Z38="",0,Z38),"0")+IFERROR(IF(Z39="",0,Z39),"0")</f>
        <v>0.55059999999999998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260</v>
      </c>
      <c r="Y41" s="743">
        <f>IFERROR(SUM(Y35:Y39),"0")</f>
        <v>268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129</v>
      </c>
      <c r="B53" s="54" t="s">
        <v>130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131</v>
      </c>
      <c r="B54" s="54" t="s">
        <v>132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225</v>
      </c>
      <c r="Y55" s="742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50</v>
      </c>
      <c r="Y56" s="743">
        <f>IFERROR(Y49/H49,"0")+IFERROR(Y50/H50,"0")+IFERROR(Y51/H51,"0")+IFERROR(Y52/H52,"0")+IFERROR(Y53/H53,"0")+IFERROR(Y54/H54,"0")+IFERROR(Y55/H55,"0")</f>
        <v>50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0.45100000000000001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225</v>
      </c>
      <c r="Y57" s="743">
        <f>IFERROR(SUM(Y49:Y55),"0")</f>
        <v>225</v>
      </c>
      <c r="Z57" s="37"/>
      <c r="AA57" s="744"/>
      <c r="AB57" s="744"/>
      <c r="AC57" s="744"/>
    </row>
    <row r="58" spans="1:68" ht="14.25" hidden="1" customHeight="1" x14ac:dyDescent="0.25">
      <c r="A58" s="758" t="s">
        <v>137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hidden="1" customHeight="1" x14ac:dyDescent="0.25">
      <c r="A59" s="54" t="s">
        <v>138</v>
      </c>
      <c r="B59" s="54" t="s">
        <v>139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hidden="1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hidden="1" customHeight="1" x14ac:dyDescent="0.25">
      <c r="A65" s="758" t="s">
        <v>148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149</v>
      </c>
      <c r="B66" s="54" t="s">
        <v>150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152</v>
      </c>
      <c r="B67" s="54" t="s">
        <v>153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155</v>
      </c>
      <c r="B68" s="54" t="s">
        <v>156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158</v>
      </c>
      <c r="B69" s="54" t="s">
        <v>159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164</v>
      </c>
      <c r="B75" s="54" t="s">
        <v>165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170</v>
      </c>
      <c r="B77" s="54" t="s">
        <v>171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173</v>
      </c>
      <c r="B78" s="54" t="s">
        <v>174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175</v>
      </c>
      <c r="B79" s="54" t="s">
        <v>176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177</v>
      </c>
      <c r="B80" s="54" t="s">
        <v>178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179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180</v>
      </c>
      <c r="B84" s="54" t="s">
        <v>181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180</v>
      </c>
      <c r="B85" s="54" t="s">
        <v>183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184</v>
      </c>
      <c r="B86" s="54" t="s">
        <v>185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187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hidden="1" customHeight="1" x14ac:dyDescent="0.25">
      <c r="A91" s="54" t="s">
        <v>188</v>
      </c>
      <c r="B91" s="54" t="s">
        <v>189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133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190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191</v>
      </c>
      <c r="B92" s="54" t="s">
        <v>192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193</v>
      </c>
      <c r="B93" s="54" t="s">
        <v>194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133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hidden="1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196</v>
      </c>
      <c r="B97" s="54" t="s">
        <v>197</v>
      </c>
      <c r="C97" s="31">
        <v>4301051546</v>
      </c>
      <c r="D97" s="749">
        <v>4607091386967</v>
      </c>
      <c r="E97" s="750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198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196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4301051718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133</v>
      </c>
      <c r="N99" s="33"/>
      <c r="O99" s="32">
        <v>45</v>
      </c>
      <c r="P99" s="797" t="s">
        <v>202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hidden="1" customHeight="1" x14ac:dyDescent="0.25">
      <c r="A100" s="54" t="s">
        <v>200</v>
      </c>
      <c r="B100" s="54" t="s">
        <v>204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200</v>
      </c>
      <c r="B101" s="54" t="s">
        <v>206</v>
      </c>
      <c r="C101" s="31">
        <v>4301051436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6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225</v>
      </c>
      <c r="Y101" s="742">
        <f t="shared" si="15"/>
        <v>226.8</v>
      </c>
      <c r="Z101" s="36">
        <f>IFERROR(IF(Y101=0,"",ROUNDUP(Y101/H101,0)*0.00651),"")</f>
        <v>0.54683999999999999</v>
      </c>
      <c r="AA101" s="56"/>
      <c r="AB101" s="57"/>
      <c r="AC101" s="159" t="s">
        <v>198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246</v>
      </c>
      <c r="BN101" s="64">
        <f t="shared" si="17"/>
        <v>247.96799999999999</v>
      </c>
      <c r="BO101" s="64">
        <f t="shared" si="18"/>
        <v>0.45787545787545786</v>
      </c>
      <c r="BP101" s="64">
        <f t="shared" si="19"/>
        <v>0.46153846153846156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210</v>
      </c>
      <c r="B103" s="54" t="s">
        <v>211</v>
      </c>
      <c r="C103" s="31">
        <v>4301051687</v>
      </c>
      <c r="D103" s="749">
        <v>4680115880214</v>
      </c>
      <c r="E103" s="750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210</v>
      </c>
      <c r="B104" s="54" t="s">
        <v>212</v>
      </c>
      <c r="C104" s="31">
        <v>4301051439</v>
      </c>
      <c r="D104" s="749">
        <v>4680115880214</v>
      </c>
      <c r="E104" s="750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209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83.333333333333329</v>
      </c>
      <c r="Y105" s="743">
        <f>IFERROR(Y97/H97,"0")+IFERROR(Y98/H98,"0")+IFERROR(Y99/H99,"0")+IFERROR(Y100/H100,"0")+IFERROR(Y101/H101,"0")+IFERROR(Y102/H102,"0")+IFERROR(Y103/H103,"0")+IFERROR(Y104/H104,"0")</f>
        <v>84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0.54683999999999999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225</v>
      </c>
      <c r="Y106" s="743">
        <f>IFERROR(SUM(Y97:Y104),"0")</f>
        <v>226.8</v>
      </c>
      <c r="Z106" s="37"/>
      <c r="AA106" s="744"/>
      <c r="AB106" s="744"/>
      <c r="AC106" s="744"/>
    </row>
    <row r="107" spans="1:68" ht="16.5" hidden="1" customHeight="1" x14ac:dyDescent="0.25">
      <c r="A107" s="745" t="s">
        <v>213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214</v>
      </c>
      <c r="B109" s="54" t="s">
        <v>215</v>
      </c>
      <c r="C109" s="31">
        <v>4301011703</v>
      </c>
      <c r="D109" s="749">
        <v>4680115882133</v>
      </c>
      <c r="E109" s="750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216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214</v>
      </c>
      <c r="B110" s="54" t="s">
        <v>217</v>
      </c>
      <c r="C110" s="31">
        <v>4301011514</v>
      </c>
      <c r="D110" s="749">
        <v>4680115882133</v>
      </c>
      <c r="E110" s="750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216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218</v>
      </c>
      <c r="B111" s="54" t="s">
        <v>219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216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225</v>
      </c>
      <c r="Y112" s="742">
        <f>IFERROR(IF(X112="",0,CEILING((X112/$H112),1)*$H112),"")</f>
        <v>225</v>
      </c>
      <c r="Z112" s="36">
        <f>IFERROR(IF(Y112=0,"",ROUNDUP(Y112/H112,0)*0.00902),"")</f>
        <v>0.45100000000000001</v>
      </c>
      <c r="AA112" s="56"/>
      <c r="AB112" s="57"/>
      <c r="AC112" s="173" t="s">
        <v>216</v>
      </c>
      <c r="AG112" s="64"/>
      <c r="AJ112" s="68"/>
      <c r="AK112" s="68">
        <v>0</v>
      </c>
      <c r="BB112" s="174" t="s">
        <v>1</v>
      </c>
      <c r="BM112" s="64">
        <f>IFERROR(X112*I112/H112,"0")</f>
        <v>235.5</v>
      </c>
      <c r="BN112" s="64">
        <f>IFERROR(Y112*I112/H112,"0")</f>
        <v>235.5</v>
      </c>
      <c r="BO112" s="64">
        <f>IFERROR(1/J112*(X112/H112),"0")</f>
        <v>0.37878787878787878</v>
      </c>
      <c r="BP112" s="64">
        <f>IFERROR(1/J112*(Y112/H112),"0")</f>
        <v>0.37878787878787878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216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50</v>
      </c>
      <c r="Y114" s="743">
        <f>IFERROR(Y109/H109,"0")+IFERROR(Y110/H110,"0")+IFERROR(Y111/H111,"0")+IFERROR(Y112/H112,"0")+IFERROR(Y113/H113,"0")</f>
        <v>50</v>
      </c>
      <c r="Z114" s="743">
        <f>IFERROR(IF(Z109="",0,Z109),"0")+IFERROR(IF(Z110="",0,Z110),"0")+IFERROR(IF(Z111="",0,Z111),"0")+IFERROR(IF(Z112="",0,Z112),"0")+IFERROR(IF(Z113="",0,Z113),"0")</f>
        <v>0.45100000000000001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225</v>
      </c>
      <c r="Y115" s="743">
        <f>IFERROR(SUM(Y109:Y113),"0")</f>
        <v>225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137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224</v>
      </c>
      <c r="B117" s="54" t="s">
        <v>225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227</v>
      </c>
      <c r="B118" s="54" t="s">
        <v>228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231</v>
      </c>
      <c r="B123" s="54" t="s">
        <v>232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231</v>
      </c>
      <c r="B124" s="54" t="s">
        <v>234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400</v>
      </c>
      <c r="Y124" s="742">
        <f t="shared" si="20"/>
        <v>403.20000000000005</v>
      </c>
      <c r="Z124" s="36">
        <f>IFERROR(IF(Y124=0,"",ROUNDUP(Y124/H124,0)*0.01898),"")</f>
        <v>0.91104000000000007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si="21"/>
        <v>424.42857142857144</v>
      </c>
      <c r="BN124" s="64">
        <f t="shared" si="22"/>
        <v>427.82400000000001</v>
      </c>
      <c r="BO124" s="64">
        <f t="shared" si="23"/>
        <v>0.74404761904761907</v>
      </c>
      <c r="BP124" s="64">
        <f t="shared" si="24"/>
        <v>0.75</v>
      </c>
    </row>
    <row r="125" spans="1:68" ht="27" hidden="1" customHeight="1" x14ac:dyDescent="0.25">
      <c r="A125" s="54" t="s">
        <v>236</v>
      </c>
      <c r="B125" s="54" t="s">
        <v>237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239</v>
      </c>
      <c r="B126" s="54" t="s">
        <v>240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233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241</v>
      </c>
      <c r="B127" s="54" t="s">
        <v>242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225</v>
      </c>
      <c r="Y127" s="742">
        <f t="shared" si="20"/>
        <v>226.8</v>
      </c>
      <c r="Z127" s="36">
        <f>IFERROR(IF(Y127=0,"",ROUNDUP(Y127/H127,0)*0.00651),"")</f>
        <v>0.54683999999999999</v>
      </c>
      <c r="AA127" s="56"/>
      <c r="AB127" s="57"/>
      <c r="AC127" s="191" t="s">
        <v>233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246</v>
      </c>
      <c r="BN127" s="64">
        <f t="shared" si="22"/>
        <v>247.96799999999999</v>
      </c>
      <c r="BO127" s="64">
        <f t="shared" si="23"/>
        <v>0.45787545787545786</v>
      </c>
      <c r="BP127" s="64">
        <f t="shared" si="24"/>
        <v>0.46153846153846156</v>
      </c>
    </row>
    <row r="128" spans="1:68" ht="27" hidden="1" customHeight="1" x14ac:dyDescent="0.25">
      <c r="A128" s="54" t="s">
        <v>243</v>
      </c>
      <c r="B128" s="54" t="s">
        <v>244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238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245</v>
      </c>
      <c r="B129" s="54" t="s">
        <v>246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247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130.95238095238096</v>
      </c>
      <c r="Y130" s="743">
        <f>IFERROR(Y123/H123,"0")+IFERROR(Y124/H124,"0")+IFERROR(Y125/H125,"0")+IFERROR(Y126/H126,"0")+IFERROR(Y127/H127,"0")+IFERROR(Y128/H128,"0")+IFERROR(Y129/H129,"0")</f>
        <v>132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1.4578800000000001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625</v>
      </c>
      <c r="Y131" s="743">
        <f>IFERROR(SUM(Y123:Y129),"0")</f>
        <v>630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179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248</v>
      </c>
      <c r="B133" s="54" t="s">
        <v>249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251</v>
      </c>
      <c r="B134" s="54" t="s">
        <v>252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254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255</v>
      </c>
      <c r="B139" s="54" t="s">
        <v>256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257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255</v>
      </c>
      <c r="B140" s="54" t="s">
        <v>258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257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148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259</v>
      </c>
      <c r="B144" s="54" t="s">
        <v>260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261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259</v>
      </c>
      <c r="B145" s="54" t="s">
        <v>262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263</v>
      </c>
      <c r="B149" s="54" t="s">
        <v>264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257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263</v>
      </c>
      <c r="B150" s="54" t="s">
        <v>265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266</v>
      </c>
      <c r="B155" s="54" t="s">
        <v>267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268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148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269</v>
      </c>
      <c r="B159" s="54" t="s">
        <v>270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271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272</v>
      </c>
      <c r="B160" s="54" t="s">
        <v>273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275</v>
      </c>
      <c r="B161" s="54" t="s">
        <v>276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280</v>
      </c>
      <c r="B163" s="54" t="s">
        <v>281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282</v>
      </c>
      <c r="B167" s="54" t="s">
        <v>283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284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285</v>
      </c>
      <c r="B168" s="54" t="s">
        <v>286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287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288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289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137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290</v>
      </c>
      <c r="B174" s="54" t="s">
        <v>291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292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148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293</v>
      </c>
      <c r="B178" s="54" t="s">
        <v>294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295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296</v>
      </c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304</v>
      </c>
      <c r="B181" s="54" t="s">
        <v>305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317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hidden="1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hidden="1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hidden="1" customHeight="1" x14ac:dyDescent="0.25">
      <c r="A189" s="745" t="s">
        <v>318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319</v>
      </c>
      <c r="B191" s="54" t="s">
        <v>320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322</v>
      </c>
      <c r="B192" s="54" t="s">
        <v>323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137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324</v>
      </c>
      <c r="B196" s="54" t="s">
        <v>325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327</v>
      </c>
      <c r="B197" s="54" t="s">
        <v>328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148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329</v>
      </c>
      <c r="B201" s="54" t="s">
        <v>330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338</v>
      </c>
      <c r="B204" s="54" t="s">
        <v>339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hidden="1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hidden="1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349</v>
      </c>
      <c r="B212" s="54" t="s">
        <v>350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352</v>
      </c>
      <c r="B213" s="54" t="s">
        <v>353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133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358</v>
      </c>
      <c r="B215" s="54" t="s">
        <v>359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200</v>
      </c>
      <c r="Y216" s="742">
        <f t="shared" si="35"/>
        <v>201.6</v>
      </c>
      <c r="Z216" s="36">
        <f t="shared" ref="Z216:Z223" si="40">IFERROR(IF(Y216=0,"",ROUNDUP(Y216/H216,0)*0.00651),"")</f>
        <v>0.54683999999999999</v>
      </c>
      <c r="AA216" s="56"/>
      <c r="AB216" s="57"/>
      <c r="AC216" s="281" t="s">
        <v>351</v>
      </c>
      <c r="AG216" s="64"/>
      <c r="AJ216" s="68"/>
      <c r="AK216" s="68">
        <v>0</v>
      </c>
      <c r="BB216" s="282" t="s">
        <v>1</v>
      </c>
      <c r="BM216" s="64">
        <f t="shared" si="36"/>
        <v>222.5</v>
      </c>
      <c r="BN216" s="64">
        <f t="shared" si="37"/>
        <v>224.27999999999997</v>
      </c>
      <c r="BO216" s="64">
        <f t="shared" si="38"/>
        <v>0.45787545787545797</v>
      </c>
      <c r="BP216" s="64">
        <f t="shared" si="39"/>
        <v>0.46153846153846156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133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200</v>
      </c>
      <c r="Y218" s="742">
        <f t="shared" si="35"/>
        <v>201.6</v>
      </c>
      <c r="Z218" s="36">
        <f t="shared" si="40"/>
        <v>0.54683999999999999</v>
      </c>
      <c r="AA218" s="56"/>
      <c r="AB218" s="57"/>
      <c r="AC218" s="285" t="s">
        <v>360</v>
      </c>
      <c r="AG218" s="64"/>
      <c r="AJ218" s="68"/>
      <c r="AK218" s="68">
        <v>0</v>
      </c>
      <c r="BB218" s="286" t="s">
        <v>1</v>
      </c>
      <c r="BM218" s="64">
        <f t="shared" si="36"/>
        <v>221</v>
      </c>
      <c r="BN218" s="64">
        <f t="shared" si="37"/>
        <v>222.768</v>
      </c>
      <c r="BO218" s="64">
        <f t="shared" si="38"/>
        <v>0.45787545787545797</v>
      </c>
      <c r="BP218" s="64">
        <f t="shared" si="39"/>
        <v>0.46153846153846156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372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373</v>
      </c>
      <c r="B221" s="54" t="s">
        <v>374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200</v>
      </c>
      <c r="Y222" s="742">
        <f t="shared" si="35"/>
        <v>201.6</v>
      </c>
      <c r="Z222" s="36">
        <f t="shared" si="40"/>
        <v>0.54683999999999999</v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36"/>
        <v>221.50000000000003</v>
      </c>
      <c r="BN222" s="64">
        <f t="shared" si="37"/>
        <v>223.27200000000002</v>
      </c>
      <c r="BO222" s="64">
        <f t="shared" si="38"/>
        <v>0.45787545787545797</v>
      </c>
      <c r="BP222" s="64">
        <f t="shared" si="39"/>
        <v>0.46153846153846156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380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250.00000000000003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252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1.64052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600</v>
      </c>
      <c r="Y225" s="743">
        <f>IFERROR(SUM(Y212:Y223),"0")</f>
        <v>604.79999999999995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179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382</v>
      </c>
      <c r="B227" s="54" t="s">
        <v>383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133</v>
      </c>
      <c r="N227" s="33"/>
      <c r="O227" s="32">
        <v>30</v>
      </c>
      <c r="P227" s="1038" t="s">
        <v>384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388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133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391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392</v>
      </c>
      <c r="B230" s="54" t="s">
        <v>393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385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394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395</v>
      </c>
      <c r="B235" s="54" t="s">
        <v>396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93</v>
      </c>
      <c r="L235" s="32"/>
      <c r="M235" s="33" t="s">
        <v>397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395</v>
      </c>
      <c r="B236" s="54" t="s">
        <v>399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404</v>
      </c>
      <c r="B238" s="54" t="s">
        <v>405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93</v>
      </c>
      <c r="L238" s="32"/>
      <c r="M238" s="33" t="s">
        <v>397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404</v>
      </c>
      <c r="B239" s="54" t="s">
        <v>406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407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414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415</v>
      </c>
      <c r="B247" s="54" t="s">
        <v>416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397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417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415</v>
      </c>
      <c r="B248" s="54" t="s">
        <v>418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93</v>
      </c>
      <c r="L250" s="32"/>
      <c r="M250" s="33" t="s">
        <v>397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426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431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432</v>
      </c>
      <c r="B254" s="54" t="s">
        <v>433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434</v>
      </c>
      <c r="B255" s="54" t="s">
        <v>435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137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436</v>
      </c>
      <c r="B259" s="54" t="s">
        <v>437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438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439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440</v>
      </c>
      <c r="B264" s="54" t="s">
        <v>441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443</v>
      </c>
      <c r="B265" s="54" t="s">
        <v>444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93</v>
      </c>
      <c r="L265" s="32"/>
      <c r="M265" s="33" t="s">
        <v>397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445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443</v>
      </c>
      <c r="B266" s="54" t="s">
        <v>446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451</v>
      </c>
      <c r="B268" s="54" t="s">
        <v>452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463</v>
      </c>
      <c r="B272" s="54" t="s">
        <v>464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465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466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467</v>
      </c>
      <c r="B277" s="54" t="s">
        <v>468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469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470</v>
      </c>
      <c r="B282" s="54" t="s">
        <v>471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472</v>
      </c>
      <c r="B283" s="54" t="s">
        <v>473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475</v>
      </c>
      <c r="B284" s="54" t="s">
        <v>476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477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478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479</v>
      </c>
      <c r="B289" s="54" t="s">
        <v>480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484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485</v>
      </c>
      <c r="B291" s="54" t="s">
        <v>486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487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133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490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491</v>
      </c>
      <c r="B293" s="54" t="s">
        <v>492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102</v>
      </c>
      <c r="M293" s="33" t="s">
        <v>103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481</v>
      </c>
      <c r="AG293" s="64"/>
      <c r="AJ293" s="68" t="s">
        <v>104</v>
      </c>
      <c r="AK293" s="68">
        <v>436.8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493</v>
      </c>
      <c r="B294" s="54" t="s">
        <v>494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495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496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497</v>
      </c>
      <c r="B299" s="54" t="s">
        <v>498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499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148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500</v>
      </c>
      <c r="B303" s="54" t="s">
        <v>501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502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503</v>
      </c>
      <c r="B307" s="54" t="s">
        <v>504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133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505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506</v>
      </c>
      <c r="B308" s="54" t="s">
        <v>507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508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509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510</v>
      </c>
      <c r="B313" s="54" t="s">
        <v>511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512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148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513</v>
      </c>
      <c r="B317" s="54" t="s">
        <v>514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515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516</v>
      </c>
      <c r="B321" s="54" t="s">
        <v>517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518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519</v>
      </c>
      <c r="B322" s="54" t="s">
        <v>520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521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522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523</v>
      </c>
      <c r="B327" s="54" t="s">
        <v>524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525</v>
      </c>
      <c r="B328" s="54" t="s">
        <v>526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148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527</v>
      </c>
      <c r="B332" s="54" t="s">
        <v>528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529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529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532</v>
      </c>
      <c r="B337" s="54" t="s">
        <v>533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534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535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536</v>
      </c>
      <c r="B342" s="54" t="s">
        <v>537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538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539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540</v>
      </c>
      <c r="B347" s="54" t="s">
        <v>541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542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543</v>
      </c>
      <c r="B348" s="54" t="s">
        <v>544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397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545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543</v>
      </c>
      <c r="B349" s="54" t="s">
        <v>546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547</v>
      </c>
      <c r="M349" s="33" t="s">
        <v>103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549</v>
      </c>
      <c r="AK349" s="68">
        <v>86.4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148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133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179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133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148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350</v>
      </c>
      <c r="Y399" s="742">
        <f>IFERROR(IF(X399="",0,CEILING((X399/$H399),1)*$H399),"")</f>
        <v>350.7</v>
      </c>
      <c r="Z399" s="36">
        <f>IFERROR(IF(Y399=0,"",ROUNDUP(Y399/H399,0)*0.00651),"")</f>
        <v>1.08717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391.99999999999994</v>
      </c>
      <c r="BN399" s="64">
        <f>IFERROR(Y399*I399/H399,"0")</f>
        <v>392.78399999999993</v>
      </c>
      <c r="BO399" s="64">
        <f>IFERROR(1/J399*(X399/H399),"0")</f>
        <v>0.91575091575091572</v>
      </c>
      <c r="BP399" s="64">
        <f>IFERROR(1/J399*(Y399/H399),"0")</f>
        <v>0.91758241758241765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133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175</v>
      </c>
      <c r="Y400" s="742">
        <f>IFERROR(IF(X400="",0,CEILING((X400/$H400),1)*$H400),"")</f>
        <v>176.4</v>
      </c>
      <c r="Z400" s="36">
        <f>IFERROR(IF(Y400=0,"",ROUNDUP(Y400/H400,0)*0.00651),"")</f>
        <v>0.54683999999999999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195</v>
      </c>
      <c r="BN400" s="64">
        <f>IFERROR(Y400*I400/H400,"0")</f>
        <v>196.56</v>
      </c>
      <c r="BO400" s="64">
        <f>IFERROR(1/J400*(X400/H400),"0")</f>
        <v>0.45787545787545786</v>
      </c>
      <c r="BP400" s="64">
        <f>IFERROR(1/J400*(Y400/H400),"0")</f>
        <v>0.46153846153846156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250</v>
      </c>
      <c r="Y401" s="743">
        <f>IFERROR(Y398/H398,"0")+IFERROR(Y399/H399,"0")+IFERROR(Y400/H400,"0")</f>
        <v>251</v>
      </c>
      <c r="Z401" s="743">
        <f>IFERROR(IF(Z398="",0,Z398),"0")+IFERROR(IF(Z399="",0,Z399),"0")+IFERROR(IF(Z400="",0,Z400),"0")</f>
        <v>1.63401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525</v>
      </c>
      <c r="Y402" s="743">
        <f>IFERROR(SUM(Y398:Y400),"0")</f>
        <v>527.1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1000</v>
      </c>
      <c r="Y406" s="742">
        <f t="shared" ref="Y406:Y415" si="71">IFERROR(IF(X406="",0,CEILING((X406/$H406),1)*$H406),"")</f>
        <v>1005</v>
      </c>
      <c r="Z406" s="36">
        <f>IFERROR(IF(Y406=0,"",ROUNDUP(Y406/H406,0)*0.02175),"")</f>
        <v>1.4572499999999999</v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1032</v>
      </c>
      <c r="BN406" s="64">
        <f t="shared" ref="BN406:BN415" si="73">IFERROR(Y406*I406/H406,"0")</f>
        <v>1037.1600000000001</v>
      </c>
      <c r="BO406" s="64">
        <f t="shared" ref="BO406:BO415" si="74">IFERROR(1/J406*(X406/H406),"0")</f>
        <v>1.3888888888888888</v>
      </c>
      <c r="BP406" s="64">
        <f t="shared" ref="BP406:BP415" si="75">IFERROR(1/J406*(Y406/H406),"0")</f>
        <v>1.3958333333333333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397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1000</v>
      </c>
      <c r="Y408" s="742">
        <f t="shared" si="71"/>
        <v>1005</v>
      </c>
      <c r="Z408" s="36">
        <f>IFERROR(IF(Y408=0,"",ROUNDUP(Y408/H408,0)*0.02175),"")</f>
        <v>1.4572499999999999</v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1032</v>
      </c>
      <c r="BN408" s="64">
        <f t="shared" si="73"/>
        <v>1037.1600000000001</v>
      </c>
      <c r="BO408" s="64">
        <f t="shared" si="74"/>
        <v>1.3888888888888888</v>
      </c>
      <c r="BP408" s="64">
        <f t="shared" si="75"/>
        <v>1.3958333333333333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397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2800</v>
      </c>
      <c r="Y410" s="742">
        <f t="shared" si="71"/>
        <v>2805</v>
      </c>
      <c r="Z410" s="36">
        <f>IFERROR(IF(Y410=0,"",ROUNDUP(Y410/H410,0)*0.02175),"")</f>
        <v>4.0672499999999996</v>
      </c>
      <c r="AA410" s="56"/>
      <c r="AB410" s="57"/>
      <c r="AC410" s="479" t="s">
        <v>649</v>
      </c>
      <c r="AG410" s="64"/>
      <c r="AJ410" s="68" t="s">
        <v>104</v>
      </c>
      <c r="AK410" s="68">
        <v>720</v>
      </c>
      <c r="BB410" s="480" t="s">
        <v>1</v>
      </c>
      <c r="BM410" s="64">
        <f t="shared" si="72"/>
        <v>2889.6</v>
      </c>
      <c r="BN410" s="64">
        <f t="shared" si="73"/>
        <v>2894.76</v>
      </c>
      <c r="BO410" s="64">
        <f t="shared" si="74"/>
        <v>3.8888888888888884</v>
      </c>
      <c r="BP410" s="64">
        <f t="shared" si="75"/>
        <v>3.895833333333333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397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133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320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321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6.9817499999999999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4800</v>
      </c>
      <c r="Y417" s="743">
        <f>IFERROR(SUM(Y406:Y415),"0")</f>
        <v>4815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137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66.666666666666671</v>
      </c>
      <c r="Y421" s="743">
        <f>IFERROR(Y419/H419,"0")+IFERROR(Y420/H420,"0")</f>
        <v>67</v>
      </c>
      <c r="Z421" s="743">
        <f>IFERROR(IF(Z419="",0,Z419),"0")+IFERROR(IF(Z420="",0,Z420),"0")</f>
        <v>1.4572499999999999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1000</v>
      </c>
      <c r="Y422" s="743">
        <f>IFERROR(SUM(Y419:Y420),"0")</f>
        <v>1005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179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679</v>
      </c>
      <c r="B434" s="54" t="s">
        <v>680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679</v>
      </c>
      <c r="B435" s="54" t="s">
        <v>682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684</v>
      </c>
      <c r="B437" s="54" t="s">
        <v>686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148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712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179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148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743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744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">
        <v>745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743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743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50</v>
      </c>
      <c r="P478" s="1067" t="s">
        <v>760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729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762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137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148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148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148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179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137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852</v>
      </c>
      <c r="B541" s="54" t="s">
        <v>853</v>
      </c>
      <c r="C541" s="31">
        <v>4301020334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103</v>
      </c>
      <c r="N541" s="33"/>
      <c r="O541" s="32">
        <v>70</v>
      </c>
      <c r="P541" s="1020" t="s">
        <v>854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852</v>
      </c>
      <c r="B542" s="54" t="s">
        <v>856</v>
      </c>
      <c r="C542" s="31">
        <v>4301020222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55</v>
      </c>
      <c r="P542" s="8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855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855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148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hidden="1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179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137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148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133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133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179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137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148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8485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8526.7000000000007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8897.4563492063498</v>
      </c>
      <c r="Y643" s="743">
        <f>IFERROR(SUM(BN22:BN639),"0")</f>
        <v>8941.4140000000007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14</v>
      </c>
      <c r="Y644" s="38">
        <f>ROUNDUP(SUM(BP22:BP639),0)</f>
        <v>14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9247.4563492063498</v>
      </c>
      <c r="Y645" s="743">
        <f>GrossWeightTotalR+PalletQtyTotalR*25</f>
        <v>9291.4140000000007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1250.2116402116403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1257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15.17085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288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187</v>
      </c>
      <c r="F650" s="769" t="s">
        <v>213</v>
      </c>
      <c r="G650" s="769" t="s">
        <v>254</v>
      </c>
      <c r="H650" s="769" t="s">
        <v>88</v>
      </c>
      <c r="I650" s="769" t="s">
        <v>289</v>
      </c>
      <c r="J650" s="769" t="s">
        <v>318</v>
      </c>
      <c r="K650" s="769" t="s">
        <v>394</v>
      </c>
      <c r="L650" s="769" t="s">
        <v>414</v>
      </c>
      <c r="M650" s="769" t="s">
        <v>439</v>
      </c>
      <c r="N650" s="739"/>
      <c r="O650" s="769" t="s">
        <v>466</v>
      </c>
      <c r="P650" s="769" t="s">
        <v>469</v>
      </c>
      <c r="Q650" s="769" t="s">
        <v>478</v>
      </c>
      <c r="R650" s="769" t="s">
        <v>496</v>
      </c>
      <c r="S650" s="769" t="s">
        <v>509</v>
      </c>
      <c r="T650" s="769" t="s">
        <v>522</v>
      </c>
      <c r="U650" s="769" t="s">
        <v>535</v>
      </c>
      <c r="V650" s="769" t="s">
        <v>539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268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225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226.8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855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604.79999999999995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527.1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5820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50,21"/>
        <filter val="100,00"/>
        <filter val="130,95"/>
        <filter val="14"/>
        <filter val="160,00"/>
        <filter val="175,00"/>
        <filter val="2 800,00"/>
        <filter val="200,00"/>
        <filter val="225,00"/>
        <filter val="250,00"/>
        <filter val="260,00"/>
        <filter val="320,00"/>
        <filter val="350,00"/>
        <filter val="4 800,00"/>
        <filter val="400,00"/>
        <filter val="49,26"/>
        <filter val="50,00"/>
        <filter val="525,00"/>
        <filter val="600,00"/>
        <filter val="625,00"/>
        <filter val="66,67"/>
        <filter val="8 485,00"/>
        <filter val="8 897,46"/>
        <filter val="83,33"/>
        <filter val="9 247,46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3 X101 X127 X293 X406 X408 X410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2025-03-07T11:22:59Z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