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5 ПОКОМ КИ филиалы\"/>
    </mc:Choice>
  </mc:AlternateContent>
  <xr:revisionPtr revIDLastSave="0" documentId="13_ncr:1_{B4981BF5-A631-4AFC-8454-239A5FFE0D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Q16" i="1" s="1"/>
  <c r="P17" i="1"/>
  <c r="Q17" i="1" s="1"/>
  <c r="P18" i="1"/>
  <c r="P19" i="1"/>
  <c r="T19" i="1" s="1"/>
  <c r="P20" i="1"/>
  <c r="P21" i="1"/>
  <c r="P22" i="1"/>
  <c r="Q22" i="1" s="1"/>
  <c r="P23" i="1"/>
  <c r="Q23" i="1" s="1"/>
  <c r="P24" i="1"/>
  <c r="P25" i="1"/>
  <c r="Q25" i="1" s="1"/>
  <c r="P26" i="1"/>
  <c r="T26" i="1" s="1"/>
  <c r="P27" i="1"/>
  <c r="P28" i="1"/>
  <c r="P29" i="1"/>
  <c r="T29" i="1" s="1"/>
  <c r="P30" i="1"/>
  <c r="Q30" i="1" s="1"/>
  <c r="P31" i="1"/>
  <c r="P32" i="1"/>
  <c r="Q32" i="1" s="1"/>
  <c r="P33" i="1"/>
  <c r="P34" i="1"/>
  <c r="Q34" i="1" s="1"/>
  <c r="P35" i="1"/>
  <c r="P36" i="1"/>
  <c r="Q36" i="1" s="1"/>
  <c r="P37" i="1"/>
  <c r="P38" i="1"/>
  <c r="Q38" i="1" s="1"/>
  <c r="P39" i="1"/>
  <c r="P40" i="1"/>
  <c r="P41" i="1"/>
  <c r="P42" i="1"/>
  <c r="Q42" i="1" s="1"/>
  <c r="P43" i="1"/>
  <c r="P44" i="1"/>
  <c r="Q44" i="1" s="1"/>
  <c r="P45" i="1"/>
  <c r="P46" i="1"/>
  <c r="Q46" i="1" s="1"/>
  <c r="P47" i="1"/>
  <c r="P48" i="1"/>
  <c r="Q48" i="1" s="1"/>
  <c r="P49" i="1"/>
  <c r="Q49" i="1" s="1"/>
  <c r="P50" i="1"/>
  <c r="P51" i="1"/>
  <c r="P52" i="1"/>
  <c r="Q52" i="1" s="1"/>
  <c r="P53" i="1"/>
  <c r="T53" i="1" s="1"/>
  <c r="P54" i="1"/>
  <c r="P55" i="1"/>
  <c r="P56" i="1"/>
  <c r="P57" i="1"/>
  <c r="P58" i="1"/>
  <c r="P59" i="1"/>
  <c r="P60" i="1"/>
  <c r="P61" i="1"/>
  <c r="P62" i="1"/>
  <c r="T62" i="1" s="1"/>
  <c r="P63" i="1"/>
  <c r="T63" i="1" s="1"/>
  <c r="P64" i="1"/>
  <c r="T64" i="1" s="1"/>
  <c r="P65" i="1"/>
  <c r="T65" i="1" s="1"/>
  <c r="P66" i="1"/>
  <c r="T66" i="1" s="1"/>
  <c r="P67" i="1"/>
  <c r="T67" i="1" s="1"/>
  <c r="P68" i="1"/>
  <c r="T68" i="1" s="1"/>
  <c r="P69" i="1"/>
  <c r="Q69" i="1" s="1"/>
  <c r="P70" i="1"/>
  <c r="P71" i="1"/>
  <c r="P72" i="1"/>
  <c r="P73" i="1"/>
  <c r="T73" i="1" s="1"/>
  <c r="P74" i="1"/>
  <c r="P75" i="1"/>
  <c r="T75" i="1" s="1"/>
  <c r="P76" i="1"/>
  <c r="P77" i="1"/>
  <c r="P78" i="1"/>
  <c r="Q78" i="1" s="1"/>
  <c r="P79" i="1"/>
  <c r="Q79" i="1" s="1"/>
  <c r="P80" i="1"/>
  <c r="P81" i="1"/>
  <c r="Q81" i="1" s="1"/>
  <c r="P82" i="1"/>
  <c r="P83" i="1"/>
  <c r="P84" i="1"/>
  <c r="P85" i="1"/>
  <c r="T85" i="1" s="1"/>
  <c r="P86" i="1"/>
  <c r="P87" i="1"/>
  <c r="P88" i="1"/>
  <c r="P89" i="1"/>
  <c r="Q89" i="1" s="1"/>
  <c r="P90" i="1"/>
  <c r="P91" i="1"/>
  <c r="P92" i="1"/>
  <c r="P93" i="1"/>
  <c r="P94" i="1"/>
  <c r="P6" i="1"/>
  <c r="Q6" i="1" s="1"/>
  <c r="AG19" i="1"/>
  <c r="U6" i="1" l="1"/>
  <c r="Q93" i="1"/>
  <c r="T93" i="1" s="1"/>
  <c r="Q91" i="1"/>
  <c r="T91" i="1" s="1"/>
  <c r="T89" i="1"/>
  <c r="T87" i="1"/>
  <c r="T83" i="1"/>
  <c r="T81" i="1"/>
  <c r="T79" i="1"/>
  <c r="T77" i="1"/>
  <c r="T71" i="1"/>
  <c r="T69" i="1"/>
  <c r="T61" i="1"/>
  <c r="T59" i="1"/>
  <c r="Q57" i="1"/>
  <c r="T57" i="1" s="1"/>
  <c r="Q55" i="1"/>
  <c r="T55" i="1" s="1"/>
  <c r="T51" i="1"/>
  <c r="T49" i="1"/>
  <c r="Q47" i="1"/>
  <c r="T47" i="1" s="1"/>
  <c r="Q45" i="1"/>
  <c r="T45" i="1" s="1"/>
  <c r="T43" i="1"/>
  <c r="Q41" i="1"/>
  <c r="T41" i="1" s="1"/>
  <c r="T31" i="1"/>
  <c r="T15" i="1"/>
  <c r="T11" i="1"/>
  <c r="T7" i="1"/>
  <c r="Q9" i="1"/>
  <c r="T9" i="1" s="1"/>
  <c r="T13" i="1"/>
  <c r="T17" i="1"/>
  <c r="Q27" i="1"/>
  <c r="T27" i="1" s="1"/>
  <c r="T94" i="1"/>
  <c r="T86" i="1"/>
  <c r="T60" i="1"/>
  <c r="T12" i="1"/>
  <c r="Q8" i="1"/>
  <c r="T8" i="1" s="1"/>
  <c r="Q10" i="1"/>
  <c r="T10" i="1" s="1"/>
  <c r="T14" i="1"/>
  <c r="AG16" i="1"/>
  <c r="T18" i="1"/>
  <c r="Q21" i="1"/>
  <c r="T21" i="1" s="1"/>
  <c r="T23" i="1"/>
  <c r="T25" i="1"/>
  <c r="AG28" i="1"/>
  <c r="T33" i="1"/>
  <c r="Q35" i="1"/>
  <c r="T35" i="1" s="1"/>
  <c r="T37" i="1"/>
  <c r="Q39" i="1"/>
  <c r="T39" i="1" s="1"/>
  <c r="Q54" i="1"/>
  <c r="T54" i="1" s="1"/>
  <c r="Q56" i="1"/>
  <c r="T56" i="1" s="1"/>
  <c r="Q58" i="1"/>
  <c r="T58" i="1" s="1"/>
  <c r="T74" i="1"/>
  <c r="Q88" i="1"/>
  <c r="T88" i="1" s="1"/>
  <c r="Q90" i="1"/>
  <c r="T90" i="1" s="1"/>
  <c r="T92" i="1"/>
  <c r="T84" i="1"/>
  <c r="T82" i="1"/>
  <c r="T80" i="1"/>
  <c r="T78" i="1"/>
  <c r="T76" i="1"/>
  <c r="T72" i="1"/>
  <c r="T70" i="1"/>
  <c r="T52" i="1"/>
  <c r="T50" i="1"/>
  <c r="T48" i="1"/>
  <c r="T46" i="1"/>
  <c r="T44" i="1"/>
  <c r="T42" i="1"/>
  <c r="T40" i="1"/>
  <c r="T38" i="1"/>
  <c r="T36" i="1"/>
  <c r="T34" i="1"/>
  <c r="T32" i="1"/>
  <c r="T30" i="1"/>
  <c r="T24" i="1"/>
  <c r="T22" i="1"/>
  <c r="T20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T6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AG94" i="1"/>
  <c r="K94" i="1"/>
  <c r="K93" i="1"/>
  <c r="K92" i="1"/>
  <c r="K91" i="1"/>
  <c r="K90" i="1"/>
  <c r="K89" i="1"/>
  <c r="K88" i="1"/>
  <c r="AG87" i="1"/>
  <c r="K87" i="1"/>
  <c r="AG86" i="1"/>
  <c r="K86" i="1"/>
  <c r="K85" i="1"/>
  <c r="AG84" i="1"/>
  <c r="K84" i="1"/>
  <c r="AG83" i="1"/>
  <c r="K83" i="1"/>
  <c r="AG82" i="1"/>
  <c r="K82" i="1"/>
  <c r="K81" i="1"/>
  <c r="AG80" i="1"/>
  <c r="K80" i="1"/>
  <c r="K79" i="1"/>
  <c r="AG78" i="1"/>
  <c r="K78" i="1"/>
  <c r="AG77" i="1"/>
  <c r="K77" i="1"/>
  <c r="AG76" i="1"/>
  <c r="K76" i="1"/>
  <c r="K75" i="1"/>
  <c r="K74" i="1"/>
  <c r="K73" i="1"/>
  <c r="AG72" i="1"/>
  <c r="K72" i="1"/>
  <c r="K71" i="1"/>
  <c r="AG70" i="1"/>
  <c r="K70" i="1"/>
  <c r="K69" i="1"/>
  <c r="K68" i="1"/>
  <c r="K67" i="1"/>
  <c r="K66" i="1"/>
  <c r="K65" i="1"/>
  <c r="K64" i="1"/>
  <c r="K63" i="1"/>
  <c r="K62" i="1"/>
  <c r="AG61" i="1"/>
  <c r="K61" i="1"/>
  <c r="AG60" i="1"/>
  <c r="K60" i="1"/>
  <c r="AG59" i="1"/>
  <c r="K59" i="1"/>
  <c r="K58" i="1"/>
  <c r="K57" i="1"/>
  <c r="K56" i="1"/>
  <c r="K55" i="1"/>
  <c r="K54" i="1"/>
  <c r="K53" i="1"/>
  <c r="AG52" i="1"/>
  <c r="K52" i="1"/>
  <c r="AG51" i="1"/>
  <c r="K51" i="1"/>
  <c r="AG50" i="1"/>
  <c r="K50" i="1"/>
  <c r="K49" i="1"/>
  <c r="AG48" i="1"/>
  <c r="K48" i="1"/>
  <c r="K47" i="1"/>
  <c r="AG46" i="1"/>
  <c r="K46" i="1"/>
  <c r="K45" i="1"/>
  <c r="AG44" i="1"/>
  <c r="K44" i="1"/>
  <c r="AG43" i="1"/>
  <c r="K43" i="1"/>
  <c r="AG42" i="1"/>
  <c r="K42" i="1"/>
  <c r="K41" i="1"/>
  <c r="AG40" i="1"/>
  <c r="K40" i="1"/>
  <c r="K39" i="1"/>
  <c r="AG38" i="1"/>
  <c r="K38" i="1"/>
  <c r="AG37" i="1"/>
  <c r="K37" i="1"/>
  <c r="AG36" i="1"/>
  <c r="K36" i="1"/>
  <c r="K35" i="1"/>
  <c r="AG34" i="1"/>
  <c r="K34" i="1"/>
  <c r="AG33" i="1"/>
  <c r="K33" i="1"/>
  <c r="AG32" i="1"/>
  <c r="K32" i="1"/>
  <c r="AG31" i="1"/>
  <c r="K31" i="1"/>
  <c r="AG30" i="1"/>
  <c r="K30" i="1"/>
  <c r="K29" i="1"/>
  <c r="K28" i="1"/>
  <c r="K27" i="1"/>
  <c r="K26" i="1"/>
  <c r="K25" i="1"/>
  <c r="AG24" i="1"/>
  <c r="K24" i="1"/>
  <c r="K23" i="1"/>
  <c r="AG22" i="1"/>
  <c r="K22" i="1"/>
  <c r="K21" i="1"/>
  <c r="AG20" i="1"/>
  <c r="K20" i="1"/>
  <c r="K19" i="1"/>
  <c r="K18" i="1"/>
  <c r="K17" i="1"/>
  <c r="K16" i="1"/>
  <c r="AG15" i="1"/>
  <c r="K15" i="1"/>
  <c r="K14" i="1"/>
  <c r="K13" i="1"/>
  <c r="AG12" i="1"/>
  <c r="K12" i="1"/>
  <c r="AG11" i="1"/>
  <c r="K11" i="1"/>
  <c r="K10" i="1"/>
  <c r="K9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21" i="1" l="1"/>
  <c r="AG25" i="1"/>
  <c r="AG8" i="1"/>
  <c r="AG23" i="1"/>
  <c r="AG35" i="1"/>
  <c r="AG39" i="1"/>
  <c r="AG79" i="1"/>
  <c r="AG89" i="1"/>
  <c r="Q5" i="1"/>
  <c r="AG56" i="1"/>
  <c r="AG81" i="1"/>
  <c r="AG90" i="1"/>
  <c r="AG91" i="1"/>
  <c r="AG45" i="1"/>
  <c r="AG47" i="1"/>
  <c r="AG49" i="1"/>
  <c r="AG93" i="1"/>
  <c r="T16" i="1"/>
  <c r="AG27" i="1"/>
  <c r="AG41" i="1"/>
  <c r="AG55" i="1"/>
  <c r="AG57" i="1"/>
  <c r="AG69" i="1"/>
  <c r="AG71" i="1"/>
  <c r="T28" i="1"/>
  <c r="AG9" i="1"/>
  <c r="AG10" i="1"/>
  <c r="AG13" i="1"/>
  <c r="AG14" i="1"/>
  <c r="AG17" i="1"/>
  <c r="AG18" i="1"/>
  <c r="AG54" i="1"/>
  <c r="AG58" i="1"/>
  <c r="AG74" i="1"/>
  <c r="AG88" i="1"/>
  <c r="AG92" i="1"/>
  <c r="K5" i="1"/>
  <c r="AG5" i="1" l="1"/>
</calcChain>
</file>

<file path=xl/sharedStrings.xml><?xml version="1.0" encoding="utf-8"?>
<sst xmlns="http://schemas.openxmlformats.org/spreadsheetml/2006/main" count="356" uniqueCount="149">
  <si>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</si>
  <si>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</si>
  <si>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</si>
  <si>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</si>
  <si>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</si>
  <si>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</si>
  <si>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</si>
  <si>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</si>
  <si>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</si>
  <si>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</si>
  <si>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</si>
  <si>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</si>
  <si>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</si>
  <si>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</si>
  <si>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</si>
  <si>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</si>
  <si>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</si>
  <si>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</si>
  <si>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</si>
  <si>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</si>
  <si>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</si>
  <si>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</si>
  <si>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</si>
  <si>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22,02,</t>
  </si>
  <si>
    <t>24,02,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</si>
  <si>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</si>
  <si>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</si>
  <si>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</si>
  <si>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</si>
  <si>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</si>
  <si>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</si>
  <si>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</si>
  <si>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</si>
  <si>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</si>
  <si>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</si>
  <si>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</si>
  <si>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</si>
  <si>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</si>
  <si>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</si>
  <si>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</si>
  <si>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</si>
  <si>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</si>
  <si>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</si>
  <si>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</si>
  <si>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</si>
  <si>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</si>
  <si>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</si>
  <si>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</si>
  <si>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</si>
  <si>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</si>
  <si>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</si>
  <si>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</si>
  <si>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</si>
  <si>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</si>
  <si>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</si>
  <si>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</si>
  <si>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</si>
  <si>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</si>
  <si>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</si>
  <si>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</si>
  <si>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</si>
  <si>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</si>
  <si>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</si>
  <si>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</si>
  <si>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</si>
  <si>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</si>
  <si>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</si>
  <si>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</si>
  <si>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</si>
  <si>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</si>
  <si>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</si>
  <si>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</si>
  <si>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</si>
  <si>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</si>
  <si>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</si>
  <si>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</si>
  <si>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</si>
  <si>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</si>
  <si>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</si>
  <si>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</si>
  <si>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</si>
  <si>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</si>
  <si>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</si>
  <si>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</si>
  <si>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</si>
  <si>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</si>
  <si>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</si>
  <si>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</si>
  <si>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</si>
  <si>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</si>
  <si>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</si>
  <si>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</si>
  <si>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</si>
  <si>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</si>
  <si>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</si>
  <si>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</si>
  <si>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</si>
  <si>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</si>
  <si>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</si>
  <si>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</si>
  <si>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</si>
  <si>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</si>
  <si>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</si>
  <si>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</si>
  <si>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</si>
  <si>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</si>
  <si>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</si>
  <si>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</si>
  <si>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</si>
  <si>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</si>
  <si>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</si>
  <si>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</si>
  <si>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</si>
  <si>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</si>
  <si>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</si>
  <si>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</si>
  <si>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</si>
  <si>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</si>
  <si>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</si>
  <si>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</si>
  <si>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</si>
  <si>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</si>
  <si>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</si>
  <si>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</si>
  <si>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</si>
  <si>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</si>
  <si>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</si>
  <si>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</si>
  <si>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</si>
  <si>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</si>
  <si>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</si>
  <si>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</si>
  <si>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</si>
  <si>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</si>
  <si>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</si>
  <si>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</si>
  <si>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</si>
  <si>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</si>
  <si>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</si>
  <si>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</si>
  <si>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</si>
  <si>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</si>
  <si>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 в матрице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</si>
  <si>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05,02,25 12 в уценку 12 шт. / 14,01,25 в уценку 100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</si>
  <si>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</si>
  <si>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14,01,25 в уценку 25 шт.</t>
    </r>
  </si>
  <si>
    <t>ТМА февраль_март</t>
  </si>
  <si>
    <t>ТМА март</t>
  </si>
  <si>
    <t>сети / ТМА 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</si>
</sst>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3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8990.3269999999993</v>
      </c>
      <c r="F5" s="4">
        <f>SUM(F6:F500)</f>
        <v>11947.369000000004</v>
      </c>
      <c r="G5" s="7"/>
      <c r="H5" s="1"/>
      <c r="I5" s="1"/>
      <c r="J5" s="4">
        <f t="shared" ref="J5:R5" si="0">SUM(J6:J500)</f>
        <v>9161.5619999999999</v>
      </c>
      <c r="K5" s="4">
        <f t="shared" si="0"/>
        <v>-171.23499999999981</v>
      </c>
      <c r="L5" s="4">
        <f t="shared" si="0"/>
        <v>0</v>
      </c>
      <c r="M5" s="4">
        <f t="shared" si="0"/>
        <v>0</v>
      </c>
      <c r="N5" s="4">
        <f t="shared" si="0"/>
        <v>2277.6382800000001</v>
      </c>
      <c r="O5" s="4">
        <f t="shared" si="0"/>
        <v>753.62496000000033</v>
      </c>
      <c r="P5" s="4">
        <f t="shared" si="0"/>
        <v>1798.0654000000002</v>
      </c>
      <c r="Q5" s="4">
        <f t="shared" si="0"/>
        <v>4966.0187599999999</v>
      </c>
      <c r="R5" s="4">
        <f t="shared" si="0"/>
        <v>0</v>
      </c>
      <c r="S5" s="1"/>
      <c r="T5" s="1"/>
      <c r="U5" s="1"/>
      <c r="V5" s="4">
        <f t="shared" ref="V5:AE5" si="1">SUM(V6:V500)</f>
        <v>1491.5202000000002</v>
      </c>
      <c r="W5" s="4">
        <f t="shared" si="1"/>
        <v>1624.6938000000002</v>
      </c>
      <c r="X5" s="4">
        <f t="shared" si="1"/>
        <v>2219.3562000000011</v>
      </c>
      <c r="Y5" s="4">
        <f t="shared" si="1"/>
        <v>2041.4378000000004</v>
      </c>
      <c r="Z5" s="4">
        <f t="shared" si="1"/>
        <v>1568.8112000000003</v>
      </c>
      <c r="AA5" s="4">
        <f t="shared" si="1"/>
        <v>1621.8776</v>
      </c>
      <c r="AB5" s="4">
        <f t="shared" si="1"/>
        <v>1920.6776000000002</v>
      </c>
      <c r="AC5" s="4">
        <f t="shared" si="1"/>
        <v>1942.8763999999999</v>
      </c>
      <c r="AD5" s="4">
        <f t="shared" si="1"/>
        <v>1961.7884000000004</v>
      </c>
      <c r="AE5" s="4">
        <f t="shared" si="1"/>
        <v>2064.7983999999997</v>
      </c>
      <c r="AF5" s="1"/>
      <c r="AG5" s="4">
        <f>SUM(AG6:AG500)</f>
        <v>3766.8687599999989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104.02</v>
      </c>
      <c r="D6" s="1">
        <v>42.55</v>
      </c>
      <c r="E6" s="1">
        <v>113.946</v>
      </c>
      <c r="F6" s="1">
        <v>17.12</v>
      </c>
      <c r="G6" s="7">
        <v>1</v>
      </c>
      <c r="H6" s="1">
        <v>50</v>
      </c>
      <c r="I6" s="1" t="s">
        <v>38</v>
      </c>
      <c r="J6" s="1">
        <v>108.1</v>
      </c>
      <c r="K6" s="1">
        <f t="shared" ref="K6:K37" si="2">E6-J6</f>
        <v>5.8460000000000036</v>
      </c>
      <c r="L6" s="1"/>
      <c r="M6" s="1"/>
      <c r="N6" s="1">
        <v>12.2872</v>
      </c>
      <c r="O6" s="1"/>
      <c r="P6" s="1">
        <f>E6/5</f>
        <v>22.789200000000001</v>
      </c>
      <c r="Q6" s="5">
        <f>8*P6-O6-N6-F6</f>
        <v>152.90639999999999</v>
      </c>
      <c r="R6" s="5"/>
      <c r="S6" s="1"/>
      <c r="T6" s="1">
        <f>(F6+N6+O6+Q6)/P6</f>
        <v>8</v>
      </c>
      <c r="U6" s="1">
        <f>(F6+N6+O6)/P6</f>
        <v>1.2904007161286926</v>
      </c>
      <c r="V6" s="1">
        <v>12.131600000000001</v>
      </c>
      <c r="W6" s="1">
        <v>13.0868</v>
      </c>
      <c r="X6" s="1">
        <v>15.657</v>
      </c>
      <c r="Y6" s="1">
        <v>14.7018</v>
      </c>
      <c r="Z6" s="1">
        <v>20.640799999999999</v>
      </c>
      <c r="AA6" s="1">
        <v>19.834399999999999</v>
      </c>
      <c r="AB6" s="1">
        <v>13.9876</v>
      </c>
      <c r="AC6" s="1">
        <v>16.976400000000002</v>
      </c>
      <c r="AD6" s="1">
        <v>26.136199999999999</v>
      </c>
      <c r="AE6" s="1">
        <v>24.438600000000001</v>
      </c>
      <c r="AF6" s="1"/>
      <c r="AG6" s="1">
        <f t="shared" ref="AG6:AG25" si="3">G6*Q6</f>
        <v>152.90639999999999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23.468</v>
      </c>
      <c r="D7" s="1">
        <v>105.675</v>
      </c>
      <c r="E7" s="1">
        <v>27.719000000000001</v>
      </c>
      <c r="F7" s="1">
        <v>94.093999999999994</v>
      </c>
      <c r="G7" s="7">
        <v>1</v>
      </c>
      <c r="H7" s="1">
        <v>45</v>
      </c>
      <c r="I7" s="1" t="s">
        <v>38</v>
      </c>
      <c r="J7" s="1">
        <v>23.3</v>
      </c>
      <c r="K7" s="1">
        <f t="shared" si="2"/>
        <v>4.4190000000000005</v>
      </c>
      <c r="L7" s="1"/>
      <c r="M7" s="1"/>
      <c r="N7" s="1"/>
      <c r="O7" s="1"/>
      <c r="P7" s="1">
        <f t="shared" ref="P7:P70" si="4">E7/5</f>
        <v>5.5438000000000001</v>
      </c>
      <c r="Q7" s="5"/>
      <c r="R7" s="5"/>
      <c r="S7" s="1"/>
      <c r="T7" s="1">
        <f t="shared" ref="T7:T70" si="5">(F7+N7+O7+Q7)/P7</f>
        <v>16.972834517839747</v>
      </c>
      <c r="U7" s="1">
        <f t="shared" ref="U7:U70" si="6">(F7+N7+O7)/P7</f>
        <v>16.972834517839747</v>
      </c>
      <c r="V7" s="1">
        <v>7.6176000000000004</v>
      </c>
      <c r="W7" s="1">
        <v>6.7408000000000001</v>
      </c>
      <c r="X7" s="1">
        <v>13.2912</v>
      </c>
      <c r="Y7" s="1">
        <v>15.863799999999999</v>
      </c>
      <c r="Z7" s="1">
        <v>7.9813999999999989</v>
      </c>
      <c r="AA7" s="1">
        <v>6.7746000000000004</v>
      </c>
      <c r="AB7" s="1">
        <v>12.4018</v>
      </c>
      <c r="AC7" s="1">
        <v>15.3066</v>
      </c>
      <c r="AD7" s="1">
        <v>13.847200000000001</v>
      </c>
      <c r="AE7" s="1">
        <v>10.3932</v>
      </c>
      <c r="AF7" s="1" t="s">
        <v>40</v>
      </c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91.215000000000003</v>
      </c>
      <c r="D8" s="1">
        <v>89.781000000000006</v>
      </c>
      <c r="E8" s="1">
        <v>99.722999999999999</v>
      </c>
      <c r="F8" s="1">
        <v>56.517000000000003</v>
      </c>
      <c r="G8" s="7">
        <v>1</v>
      </c>
      <c r="H8" s="1">
        <v>45</v>
      </c>
      <c r="I8" s="1" t="s">
        <v>38</v>
      </c>
      <c r="J8" s="1">
        <v>93.3</v>
      </c>
      <c r="K8" s="1">
        <f t="shared" si="2"/>
        <v>6.4230000000000018</v>
      </c>
      <c r="L8" s="1"/>
      <c r="M8" s="1"/>
      <c r="N8" s="1">
        <v>56.550000000000011</v>
      </c>
      <c r="O8" s="1">
        <v>6.9694000000000784</v>
      </c>
      <c r="P8" s="1">
        <f t="shared" si="4"/>
        <v>19.944600000000001</v>
      </c>
      <c r="Q8" s="5">
        <f t="shared" ref="Q8:Q17" si="7">10*P8-O8-N8-F8</f>
        <v>79.409599999999955</v>
      </c>
      <c r="R8" s="5"/>
      <c r="S8" s="1"/>
      <c r="T8" s="1">
        <f t="shared" si="5"/>
        <v>10</v>
      </c>
      <c r="U8" s="1">
        <f t="shared" si="6"/>
        <v>6.0184912206812911</v>
      </c>
      <c r="V8" s="1">
        <v>18.541799999999999</v>
      </c>
      <c r="W8" s="1">
        <v>17.933399999999999</v>
      </c>
      <c r="X8" s="1">
        <v>18.717199999999998</v>
      </c>
      <c r="Y8" s="1">
        <v>18.1586</v>
      </c>
      <c r="Z8" s="1">
        <v>12.9488</v>
      </c>
      <c r="AA8" s="1">
        <v>15.3064</v>
      </c>
      <c r="AB8" s="1">
        <v>24.261399999999998</v>
      </c>
      <c r="AC8" s="1">
        <v>24.255600000000001</v>
      </c>
      <c r="AD8" s="1">
        <v>15.2262</v>
      </c>
      <c r="AE8" s="1">
        <v>16.443999999999999</v>
      </c>
      <c r="AF8" s="1"/>
      <c r="AG8" s="1">
        <f t="shared" si="3"/>
        <v>79.409599999999955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5</v>
      </c>
      <c r="D9" s="1">
        <v>114</v>
      </c>
      <c r="E9" s="1">
        <v>78</v>
      </c>
      <c r="F9" s="1">
        <v>33</v>
      </c>
      <c r="G9" s="7">
        <v>0.45</v>
      </c>
      <c r="H9" s="1">
        <v>45</v>
      </c>
      <c r="I9" s="1" t="s">
        <v>38</v>
      </c>
      <c r="J9" s="1">
        <v>93</v>
      </c>
      <c r="K9" s="1">
        <f t="shared" si="2"/>
        <v>-15</v>
      </c>
      <c r="L9" s="1"/>
      <c r="M9" s="1"/>
      <c r="N9" s="1"/>
      <c r="O9" s="1">
        <v>8.5999999999999943</v>
      </c>
      <c r="P9" s="1">
        <f t="shared" si="4"/>
        <v>15.6</v>
      </c>
      <c r="Q9" s="5">
        <f t="shared" si="7"/>
        <v>114.4</v>
      </c>
      <c r="R9" s="5"/>
      <c r="S9" s="1"/>
      <c r="T9" s="1">
        <f t="shared" si="5"/>
        <v>10</v>
      </c>
      <c r="U9" s="1">
        <f t="shared" si="6"/>
        <v>2.6666666666666665</v>
      </c>
      <c r="V9" s="1">
        <v>11</v>
      </c>
      <c r="W9" s="1">
        <v>12.4</v>
      </c>
      <c r="X9" s="1">
        <v>31.8</v>
      </c>
      <c r="Y9" s="1">
        <v>31.8</v>
      </c>
      <c r="Z9" s="1">
        <v>22.4</v>
      </c>
      <c r="AA9" s="1">
        <v>21.4</v>
      </c>
      <c r="AB9" s="1">
        <v>6</v>
      </c>
      <c r="AC9" s="1">
        <v>7.4</v>
      </c>
      <c r="AD9" s="1">
        <v>32</v>
      </c>
      <c r="AE9" s="1">
        <v>32.200000000000003</v>
      </c>
      <c r="AF9" s="1" t="s">
        <v>40</v>
      </c>
      <c r="AG9" s="1">
        <f t="shared" si="3"/>
        <v>51.480000000000004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45</v>
      </c>
      <c r="D10" s="1">
        <v>96</v>
      </c>
      <c r="E10" s="1">
        <v>89</v>
      </c>
      <c r="F10" s="1">
        <v>7</v>
      </c>
      <c r="G10" s="7">
        <v>0.45</v>
      </c>
      <c r="H10" s="1">
        <v>45</v>
      </c>
      <c r="I10" s="1" t="s">
        <v>38</v>
      </c>
      <c r="J10" s="1">
        <v>113</v>
      </c>
      <c r="K10" s="1">
        <f t="shared" si="2"/>
        <v>-24</v>
      </c>
      <c r="L10" s="1"/>
      <c r="M10" s="1"/>
      <c r="N10" s="1">
        <v>53.200000000000053</v>
      </c>
      <c r="O10" s="1">
        <v>96.199999999999989</v>
      </c>
      <c r="P10" s="1">
        <f t="shared" si="4"/>
        <v>17.8</v>
      </c>
      <c r="Q10" s="5">
        <f t="shared" si="7"/>
        <v>21.599999999999959</v>
      </c>
      <c r="R10" s="5"/>
      <c r="S10" s="1"/>
      <c r="T10" s="1">
        <f t="shared" si="5"/>
        <v>10</v>
      </c>
      <c r="U10" s="1">
        <f t="shared" si="6"/>
        <v>8.7865168539325857</v>
      </c>
      <c r="V10" s="1">
        <v>22.2</v>
      </c>
      <c r="W10" s="1">
        <v>24.8</v>
      </c>
      <c r="X10" s="1">
        <v>25.4</v>
      </c>
      <c r="Y10" s="1">
        <v>23</v>
      </c>
      <c r="Z10" s="1">
        <v>20</v>
      </c>
      <c r="AA10" s="1">
        <v>20.8</v>
      </c>
      <c r="AB10" s="1">
        <v>28</v>
      </c>
      <c r="AC10" s="1">
        <v>27.2</v>
      </c>
      <c r="AD10" s="1">
        <v>10.6</v>
      </c>
      <c r="AE10" s="1">
        <v>12.2</v>
      </c>
      <c r="AF10" s="1"/>
      <c r="AG10" s="1">
        <f t="shared" si="3"/>
        <v>9.7199999999999811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43</v>
      </c>
      <c r="C11" s="1"/>
      <c r="D11" s="1">
        <v>105</v>
      </c>
      <c r="E11" s="1">
        <v>13</v>
      </c>
      <c r="F11" s="1">
        <v>92</v>
      </c>
      <c r="G11" s="7">
        <v>0.17</v>
      </c>
      <c r="H11" s="1">
        <v>180</v>
      </c>
      <c r="I11" s="1" t="s">
        <v>38</v>
      </c>
      <c r="J11" s="1">
        <v>18</v>
      </c>
      <c r="K11" s="1">
        <f t="shared" si="2"/>
        <v>-5</v>
      </c>
      <c r="L11" s="1"/>
      <c r="M11" s="1"/>
      <c r="N11" s="1"/>
      <c r="O11" s="1"/>
      <c r="P11" s="1">
        <f t="shared" si="4"/>
        <v>2.6</v>
      </c>
      <c r="Q11" s="5"/>
      <c r="R11" s="5"/>
      <c r="S11" s="1"/>
      <c r="T11" s="1">
        <f t="shared" si="5"/>
        <v>35.384615384615387</v>
      </c>
      <c r="U11" s="1">
        <f t="shared" si="6"/>
        <v>35.384615384615387</v>
      </c>
      <c r="V11" s="1">
        <v>1</v>
      </c>
      <c r="W11" s="1">
        <v>1</v>
      </c>
      <c r="X11" s="1">
        <v>8</v>
      </c>
      <c r="Y11" s="1">
        <v>8.8000000000000007</v>
      </c>
      <c r="Z11" s="1">
        <v>2</v>
      </c>
      <c r="AA11" s="1">
        <v>1.6</v>
      </c>
      <c r="AB11" s="1">
        <v>4</v>
      </c>
      <c r="AC11" s="1">
        <v>3.6</v>
      </c>
      <c r="AD11" s="1">
        <v>6</v>
      </c>
      <c r="AE11" s="1">
        <v>5.8</v>
      </c>
      <c r="AF11" s="1"/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43</v>
      </c>
      <c r="C12" s="1">
        <v>7</v>
      </c>
      <c r="D12" s="1">
        <v>37</v>
      </c>
      <c r="E12" s="1">
        <v>11</v>
      </c>
      <c r="F12" s="1">
        <v>33</v>
      </c>
      <c r="G12" s="7">
        <v>0.3</v>
      </c>
      <c r="H12" s="1">
        <v>40</v>
      </c>
      <c r="I12" s="1" t="s">
        <v>38</v>
      </c>
      <c r="J12" s="1">
        <v>11</v>
      </c>
      <c r="K12" s="1">
        <f t="shared" si="2"/>
        <v>0</v>
      </c>
      <c r="L12" s="1"/>
      <c r="M12" s="1"/>
      <c r="N12" s="1"/>
      <c r="O12" s="1"/>
      <c r="P12" s="1">
        <f t="shared" si="4"/>
        <v>2.2000000000000002</v>
      </c>
      <c r="Q12" s="5"/>
      <c r="R12" s="5"/>
      <c r="S12" s="1"/>
      <c r="T12" s="1">
        <f t="shared" si="5"/>
        <v>14.999999999999998</v>
      </c>
      <c r="U12" s="1">
        <f t="shared" si="6"/>
        <v>14.999999999999998</v>
      </c>
      <c r="V12" s="1">
        <v>1.6</v>
      </c>
      <c r="W12" s="1">
        <v>1</v>
      </c>
      <c r="X12" s="1">
        <v>3.8</v>
      </c>
      <c r="Y12" s="1">
        <v>3.6</v>
      </c>
      <c r="Z12" s="1">
        <v>1.8</v>
      </c>
      <c r="AA12" s="1">
        <v>2.2000000000000002</v>
      </c>
      <c r="AB12" s="1">
        <v>3</v>
      </c>
      <c r="AC12" s="1">
        <v>2.6</v>
      </c>
      <c r="AD12" s="1">
        <v>2.4</v>
      </c>
      <c r="AE12" s="1">
        <v>4.2</v>
      </c>
      <c r="AF12" s="1"/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43</v>
      </c>
      <c r="C13" s="1">
        <v>9</v>
      </c>
      <c r="D13" s="1">
        <v>120</v>
      </c>
      <c r="E13" s="1">
        <v>17</v>
      </c>
      <c r="F13" s="1">
        <v>110</v>
      </c>
      <c r="G13" s="7">
        <v>0.17</v>
      </c>
      <c r="H13" s="1">
        <v>180</v>
      </c>
      <c r="I13" s="1" t="s">
        <v>38</v>
      </c>
      <c r="J13" s="1">
        <v>17</v>
      </c>
      <c r="K13" s="1">
        <f t="shared" si="2"/>
        <v>0</v>
      </c>
      <c r="L13" s="1"/>
      <c r="M13" s="1"/>
      <c r="N13" s="1"/>
      <c r="O13" s="1"/>
      <c r="P13" s="1">
        <f t="shared" si="4"/>
        <v>3.4</v>
      </c>
      <c r="Q13" s="5"/>
      <c r="R13" s="5"/>
      <c r="S13" s="1"/>
      <c r="T13" s="1">
        <f t="shared" si="5"/>
        <v>32.352941176470587</v>
      </c>
      <c r="U13" s="1">
        <f t="shared" si="6"/>
        <v>32.352941176470587</v>
      </c>
      <c r="V13" s="1">
        <v>3.2</v>
      </c>
      <c r="W13" s="1">
        <v>3</v>
      </c>
      <c r="X13" s="1">
        <v>9</v>
      </c>
      <c r="Y13" s="1">
        <v>8.6</v>
      </c>
      <c r="Z13" s="1">
        <v>4.4000000000000004</v>
      </c>
      <c r="AA13" s="1">
        <v>4</v>
      </c>
      <c r="AB13" s="1">
        <v>5</v>
      </c>
      <c r="AC13" s="1">
        <v>5.6</v>
      </c>
      <c r="AD13" s="1">
        <v>4.8</v>
      </c>
      <c r="AE13" s="1">
        <v>4.4000000000000004</v>
      </c>
      <c r="AF13" s="1"/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43</v>
      </c>
      <c r="C14" s="1"/>
      <c r="D14" s="1">
        <v>18</v>
      </c>
      <c r="E14" s="1">
        <v>2</v>
      </c>
      <c r="F14" s="1">
        <v>16</v>
      </c>
      <c r="G14" s="7">
        <v>0.35</v>
      </c>
      <c r="H14" s="1">
        <v>50</v>
      </c>
      <c r="I14" s="1" t="s">
        <v>38</v>
      </c>
      <c r="J14" s="1">
        <v>2</v>
      </c>
      <c r="K14" s="1">
        <f t="shared" si="2"/>
        <v>0</v>
      </c>
      <c r="L14" s="1"/>
      <c r="M14" s="1"/>
      <c r="N14" s="1"/>
      <c r="O14" s="1"/>
      <c r="P14" s="1">
        <f t="shared" si="4"/>
        <v>0.4</v>
      </c>
      <c r="Q14" s="5"/>
      <c r="R14" s="5"/>
      <c r="S14" s="1"/>
      <c r="T14" s="1">
        <f t="shared" si="5"/>
        <v>40</v>
      </c>
      <c r="U14" s="1">
        <f t="shared" si="6"/>
        <v>40</v>
      </c>
      <c r="V14" s="1">
        <v>0.6</v>
      </c>
      <c r="W14" s="1">
        <v>1</v>
      </c>
      <c r="X14" s="1">
        <v>1.8</v>
      </c>
      <c r="Y14" s="1">
        <v>0.6</v>
      </c>
      <c r="Z14" s="1">
        <v>-0.2</v>
      </c>
      <c r="AA14" s="1">
        <v>0.6</v>
      </c>
      <c r="AB14" s="1">
        <v>0.8</v>
      </c>
      <c r="AC14" s="1">
        <v>1.2</v>
      </c>
      <c r="AD14" s="1">
        <v>1.4</v>
      </c>
      <c r="AE14" s="1">
        <v>1.2</v>
      </c>
      <c r="AF14" s="1"/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43</v>
      </c>
      <c r="C15" s="1">
        <v>21</v>
      </c>
      <c r="D15" s="1">
        <v>6</v>
      </c>
      <c r="E15" s="1">
        <v>4</v>
      </c>
      <c r="F15" s="1">
        <v>21</v>
      </c>
      <c r="G15" s="7">
        <v>0.35</v>
      </c>
      <c r="H15" s="1">
        <v>50</v>
      </c>
      <c r="I15" s="1" t="s">
        <v>38</v>
      </c>
      <c r="J15" s="1">
        <v>4</v>
      </c>
      <c r="K15" s="1">
        <f t="shared" si="2"/>
        <v>0</v>
      </c>
      <c r="L15" s="1"/>
      <c r="M15" s="1"/>
      <c r="N15" s="1"/>
      <c r="O15" s="1"/>
      <c r="P15" s="1">
        <f t="shared" si="4"/>
        <v>0.8</v>
      </c>
      <c r="Q15" s="5"/>
      <c r="R15" s="5"/>
      <c r="S15" s="1"/>
      <c r="T15" s="1">
        <f t="shared" si="5"/>
        <v>26.25</v>
      </c>
      <c r="U15" s="1">
        <f t="shared" si="6"/>
        <v>26.25</v>
      </c>
      <c r="V15" s="1">
        <v>1.4</v>
      </c>
      <c r="W15" s="1">
        <v>2.2000000000000002</v>
      </c>
      <c r="X15" s="1">
        <v>2.6</v>
      </c>
      <c r="Y15" s="1">
        <v>1.8</v>
      </c>
      <c r="Z15" s="1">
        <v>0</v>
      </c>
      <c r="AA15" s="1">
        <v>0.4</v>
      </c>
      <c r="AB15" s="1">
        <v>0.6</v>
      </c>
      <c r="AC15" s="1">
        <v>1</v>
      </c>
      <c r="AD15" s="1">
        <v>4.4000000000000004</v>
      </c>
      <c r="AE15" s="1">
        <v>4.4000000000000004</v>
      </c>
      <c r="AF15" s="20" t="s">
        <v>47</v>
      </c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52</v>
      </c>
      <c r="B16" s="22" t="s">
        <v>37</v>
      </c>
      <c r="C16" s="22">
        <v>58.968000000000004</v>
      </c>
      <c r="D16" s="22">
        <v>190.02</v>
      </c>
      <c r="E16" s="22">
        <v>112.98</v>
      </c>
      <c r="F16" s="22">
        <v>114.416</v>
      </c>
      <c r="G16" s="23">
        <v>1</v>
      </c>
      <c r="H16" s="22">
        <v>55</v>
      </c>
      <c r="I16" s="22" t="s">
        <v>38</v>
      </c>
      <c r="J16" s="22">
        <v>109.78</v>
      </c>
      <c r="K16" s="22">
        <f t="shared" si="2"/>
        <v>3.2000000000000028</v>
      </c>
      <c r="L16" s="22"/>
      <c r="M16" s="22"/>
      <c r="N16" s="22"/>
      <c r="O16" s="22"/>
      <c r="P16" s="22">
        <f t="shared" si="4"/>
        <v>22.596</v>
      </c>
      <c r="Q16" s="24">
        <f>11*P16-O16-N16-F16</f>
        <v>134.14000000000001</v>
      </c>
      <c r="R16" s="24"/>
      <c r="S16" s="22"/>
      <c r="T16" s="22">
        <f t="shared" si="5"/>
        <v>11</v>
      </c>
      <c r="U16" s="22">
        <f t="shared" si="6"/>
        <v>5.0635510709860148</v>
      </c>
      <c r="V16" s="22">
        <v>17.760000000000002</v>
      </c>
      <c r="W16" s="22">
        <v>19.3</v>
      </c>
      <c r="X16" s="22">
        <v>25.933599999999998</v>
      </c>
      <c r="Y16" s="22">
        <v>24.842400000000001</v>
      </c>
      <c r="Z16" s="22">
        <v>22.393999999999998</v>
      </c>
      <c r="AA16" s="22">
        <v>24.512599999999999</v>
      </c>
      <c r="AB16" s="22">
        <v>29.7088</v>
      </c>
      <c r="AC16" s="22">
        <v>30.030200000000001</v>
      </c>
      <c r="AD16" s="22">
        <v>38.831400000000002</v>
      </c>
      <c r="AE16" s="22">
        <v>37.472200000000001</v>
      </c>
      <c r="AF16" s="22" t="s">
        <v>148</v>
      </c>
      <c r="AG16" s="22">
        <f t="shared" si="3"/>
        <v>134.14000000000001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2" t="s">
        <v>53</v>
      </c>
      <c r="B17" s="22" t="s">
        <v>37</v>
      </c>
      <c r="C17" s="22">
        <v>92.53</v>
      </c>
      <c r="D17" s="22">
        <v>2480.2460000000001</v>
      </c>
      <c r="E17" s="22">
        <v>993.09699999999998</v>
      </c>
      <c r="F17" s="22">
        <v>1486.076</v>
      </c>
      <c r="G17" s="23">
        <v>1</v>
      </c>
      <c r="H17" s="22">
        <v>50</v>
      </c>
      <c r="I17" s="22" t="s">
        <v>38</v>
      </c>
      <c r="J17" s="22">
        <v>997.51599999999996</v>
      </c>
      <c r="K17" s="22">
        <f t="shared" si="2"/>
        <v>-4.4189999999999827</v>
      </c>
      <c r="L17" s="22"/>
      <c r="M17" s="22"/>
      <c r="N17" s="22"/>
      <c r="O17" s="22"/>
      <c r="P17" s="22">
        <f t="shared" si="4"/>
        <v>198.61939999999998</v>
      </c>
      <c r="Q17" s="24">
        <f>11*P17-O17-N17-F17</f>
        <v>698.73739999999998</v>
      </c>
      <c r="R17" s="24"/>
      <c r="S17" s="22"/>
      <c r="T17" s="22">
        <f t="shared" si="5"/>
        <v>11</v>
      </c>
      <c r="U17" s="22">
        <f t="shared" si="6"/>
        <v>7.4820284423374561</v>
      </c>
      <c r="V17" s="22">
        <v>155.821</v>
      </c>
      <c r="W17" s="22">
        <v>168.9504</v>
      </c>
      <c r="X17" s="22">
        <v>243.38820000000001</v>
      </c>
      <c r="Y17" s="22">
        <v>211.39259999999999</v>
      </c>
      <c r="Z17" s="22">
        <v>162.63720000000001</v>
      </c>
      <c r="AA17" s="22">
        <v>176.09800000000001</v>
      </c>
      <c r="AB17" s="22">
        <v>263.0138</v>
      </c>
      <c r="AC17" s="22">
        <v>271.45100000000002</v>
      </c>
      <c r="AD17" s="22">
        <v>248.74</v>
      </c>
      <c r="AE17" s="22">
        <v>271.8836</v>
      </c>
      <c r="AF17" s="22" t="s">
        <v>147</v>
      </c>
      <c r="AG17" s="22">
        <f t="shared" si="3"/>
        <v>698.73739999999998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37</v>
      </c>
      <c r="C18" s="1">
        <v>26.422000000000001</v>
      </c>
      <c r="D18" s="1">
        <v>36.988999999999997</v>
      </c>
      <c r="E18" s="1">
        <v>25.398</v>
      </c>
      <c r="F18" s="1">
        <v>30.945</v>
      </c>
      <c r="G18" s="7">
        <v>1</v>
      </c>
      <c r="H18" s="1">
        <v>60</v>
      </c>
      <c r="I18" s="1" t="s">
        <v>38</v>
      </c>
      <c r="J18" s="1">
        <v>23.6</v>
      </c>
      <c r="K18" s="1">
        <f t="shared" si="2"/>
        <v>1.7979999999999983</v>
      </c>
      <c r="L18" s="1"/>
      <c r="M18" s="1"/>
      <c r="N18" s="1">
        <v>25.210599999999971</v>
      </c>
      <c r="O18" s="1">
        <v>4.3602000000000132</v>
      </c>
      <c r="P18" s="1">
        <f t="shared" si="4"/>
        <v>5.0796000000000001</v>
      </c>
      <c r="Q18" s="5"/>
      <c r="R18" s="5"/>
      <c r="S18" s="1"/>
      <c r="T18" s="1">
        <f t="shared" si="5"/>
        <v>11.91349712575793</v>
      </c>
      <c r="U18" s="1">
        <f t="shared" si="6"/>
        <v>11.91349712575793</v>
      </c>
      <c r="V18" s="1">
        <v>7.4074</v>
      </c>
      <c r="W18" s="1">
        <v>7.2294</v>
      </c>
      <c r="X18" s="1">
        <v>6.1378000000000004</v>
      </c>
      <c r="Y18" s="1">
        <v>5.7889999999999997</v>
      </c>
      <c r="Z18" s="1">
        <v>5.9997999999999996</v>
      </c>
      <c r="AA18" s="1">
        <v>5.9997999999999996</v>
      </c>
      <c r="AB18" s="1">
        <v>2.2862</v>
      </c>
      <c r="AC18" s="1">
        <v>2.2862</v>
      </c>
      <c r="AD18" s="1">
        <v>6.3650000000000002</v>
      </c>
      <c r="AE18" s="1">
        <v>6.3650000000000002</v>
      </c>
      <c r="AF18" s="1"/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55</v>
      </c>
      <c r="B19" s="10" t="s">
        <v>37</v>
      </c>
      <c r="C19" s="10"/>
      <c r="D19" s="10"/>
      <c r="E19" s="10">
        <v>2.6429999999999998</v>
      </c>
      <c r="F19" s="10">
        <v>-2.6429999999999998</v>
      </c>
      <c r="G19" s="11">
        <v>0</v>
      </c>
      <c r="H19" s="10" t="e">
        <v>#N/A</v>
      </c>
      <c r="I19" s="12" t="s">
        <v>142</v>
      </c>
      <c r="J19" s="10">
        <v>2.6</v>
      </c>
      <c r="K19" s="10">
        <f t="shared" si="2"/>
        <v>4.2999999999999705E-2</v>
      </c>
      <c r="L19" s="10"/>
      <c r="M19" s="10"/>
      <c r="N19" s="10"/>
      <c r="O19" s="10"/>
      <c r="P19" s="10">
        <f t="shared" si="4"/>
        <v>0.52859999999999996</v>
      </c>
      <c r="Q19" s="13"/>
      <c r="R19" s="13"/>
      <c r="S19" s="10"/>
      <c r="T19" s="10">
        <f t="shared" si="5"/>
        <v>-5</v>
      </c>
      <c r="U19" s="10">
        <f t="shared" si="6"/>
        <v>-5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/>
      <c r="AG19" s="10">
        <f t="shared" si="3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37</v>
      </c>
      <c r="C20" s="1">
        <v>540.495</v>
      </c>
      <c r="D20" s="1"/>
      <c r="E20" s="1">
        <v>337.91500000000002</v>
      </c>
      <c r="F20" s="1">
        <v>87.418000000000006</v>
      </c>
      <c r="G20" s="7">
        <v>1</v>
      </c>
      <c r="H20" s="1">
        <v>60</v>
      </c>
      <c r="I20" s="1" t="s">
        <v>38</v>
      </c>
      <c r="J20" s="1">
        <v>337</v>
      </c>
      <c r="K20" s="1">
        <f t="shared" si="2"/>
        <v>0.91500000000002046</v>
      </c>
      <c r="L20" s="1"/>
      <c r="M20" s="1"/>
      <c r="N20" s="1">
        <v>670.15020000000004</v>
      </c>
      <c r="O20" s="1">
        <v>49.087400000000002</v>
      </c>
      <c r="P20" s="1">
        <f t="shared" si="4"/>
        <v>67.582999999999998</v>
      </c>
      <c r="Q20" s="5"/>
      <c r="R20" s="5"/>
      <c r="S20" s="1"/>
      <c r="T20" s="1">
        <f t="shared" si="5"/>
        <v>11.935776748590623</v>
      </c>
      <c r="U20" s="1">
        <f t="shared" si="6"/>
        <v>11.935776748590623</v>
      </c>
      <c r="V20" s="1">
        <v>95.885599999999997</v>
      </c>
      <c r="W20" s="1">
        <v>99.809200000000004</v>
      </c>
      <c r="X20" s="1">
        <v>54.135000000000012</v>
      </c>
      <c r="Y20" s="1">
        <v>31.744399999999999</v>
      </c>
      <c r="Z20" s="1">
        <v>38.012999999999998</v>
      </c>
      <c r="AA20" s="1">
        <v>54.420399999999987</v>
      </c>
      <c r="AB20" s="1">
        <v>104.7958</v>
      </c>
      <c r="AC20" s="1">
        <v>91.887799999999999</v>
      </c>
      <c r="AD20" s="1">
        <v>3.0002</v>
      </c>
      <c r="AE20" s="1">
        <v>0</v>
      </c>
      <c r="AF20" s="1"/>
      <c r="AG20" s="1">
        <f t="shared" si="3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37</v>
      </c>
      <c r="C21" s="1">
        <v>21.966999999999999</v>
      </c>
      <c r="D21" s="1">
        <v>10.574</v>
      </c>
      <c r="E21" s="1">
        <v>22.097999999999999</v>
      </c>
      <c r="F21" s="1">
        <v>8.6950000000000003</v>
      </c>
      <c r="G21" s="7">
        <v>1</v>
      </c>
      <c r="H21" s="1">
        <v>60</v>
      </c>
      <c r="I21" s="1" t="s">
        <v>38</v>
      </c>
      <c r="J21" s="1">
        <v>21</v>
      </c>
      <c r="K21" s="1">
        <f t="shared" si="2"/>
        <v>1.097999999999999</v>
      </c>
      <c r="L21" s="1"/>
      <c r="M21" s="1"/>
      <c r="N21" s="1">
        <v>9.8446000000000211</v>
      </c>
      <c r="O21" s="1">
        <v>3.7981999999999938</v>
      </c>
      <c r="P21" s="1">
        <f t="shared" si="4"/>
        <v>4.4196</v>
      </c>
      <c r="Q21" s="5">
        <f t="shared" ref="Q21:Q25" si="8">10*P21-O21-N21-F21</f>
        <v>21.858199999999982</v>
      </c>
      <c r="R21" s="5"/>
      <c r="S21" s="1"/>
      <c r="T21" s="1">
        <f t="shared" si="5"/>
        <v>10</v>
      </c>
      <c r="U21" s="1">
        <f t="shared" si="6"/>
        <v>5.0542583039189104</v>
      </c>
      <c r="V21" s="1">
        <v>3.7027999999999999</v>
      </c>
      <c r="W21" s="1">
        <v>3.6816</v>
      </c>
      <c r="X21" s="1">
        <v>3.7149999999999999</v>
      </c>
      <c r="Y21" s="1">
        <v>3.1934</v>
      </c>
      <c r="Z21" s="1">
        <v>4.7840000000000007</v>
      </c>
      <c r="AA21" s="1">
        <v>4.6092000000000004</v>
      </c>
      <c r="AB21" s="1">
        <v>2.4422000000000001</v>
      </c>
      <c r="AC21" s="1">
        <v>3.5005999999999999</v>
      </c>
      <c r="AD21" s="1">
        <v>5.1473999999999993</v>
      </c>
      <c r="AE21" s="1">
        <v>4.0861999999999998</v>
      </c>
      <c r="AF21" s="1"/>
      <c r="AG21" s="1">
        <f t="shared" si="3"/>
        <v>21.858199999999982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2" t="s">
        <v>58</v>
      </c>
      <c r="B22" s="22" t="s">
        <v>37</v>
      </c>
      <c r="C22" s="22">
        <v>95.59</v>
      </c>
      <c r="D22" s="22">
        <v>237.56</v>
      </c>
      <c r="E22" s="22">
        <v>158.99700000000001</v>
      </c>
      <c r="F22" s="22">
        <v>142.60499999999999</v>
      </c>
      <c r="G22" s="23">
        <v>1</v>
      </c>
      <c r="H22" s="22">
        <v>60</v>
      </c>
      <c r="I22" s="22" t="s">
        <v>38</v>
      </c>
      <c r="J22" s="22">
        <v>147.80000000000001</v>
      </c>
      <c r="K22" s="22">
        <f t="shared" si="2"/>
        <v>11.197000000000003</v>
      </c>
      <c r="L22" s="22"/>
      <c r="M22" s="22"/>
      <c r="N22" s="22">
        <v>68.701480000000132</v>
      </c>
      <c r="O22" s="22">
        <v>22.45639999999997</v>
      </c>
      <c r="P22" s="22">
        <f t="shared" si="4"/>
        <v>31.799400000000002</v>
      </c>
      <c r="Q22" s="24">
        <f>11*P22-O22-N22-F22</f>
        <v>116.03051999999994</v>
      </c>
      <c r="R22" s="24"/>
      <c r="S22" s="22"/>
      <c r="T22" s="22">
        <f t="shared" si="5"/>
        <v>11</v>
      </c>
      <c r="U22" s="22">
        <f t="shared" si="6"/>
        <v>7.3511726636351655</v>
      </c>
      <c r="V22" s="22">
        <v>33.385199999999998</v>
      </c>
      <c r="W22" s="22">
        <v>33.364800000000002</v>
      </c>
      <c r="X22" s="22">
        <v>36.0396</v>
      </c>
      <c r="Y22" s="22">
        <v>34.632800000000003</v>
      </c>
      <c r="Z22" s="22">
        <v>33.163600000000002</v>
      </c>
      <c r="AA22" s="22">
        <v>32.840800000000002</v>
      </c>
      <c r="AB22" s="22">
        <v>37.809399999999997</v>
      </c>
      <c r="AC22" s="22">
        <v>40.827399999999997</v>
      </c>
      <c r="AD22" s="22">
        <v>45.587599999999988</v>
      </c>
      <c r="AE22" s="22">
        <v>45.883600000000001</v>
      </c>
      <c r="AF22" s="22" t="s">
        <v>146</v>
      </c>
      <c r="AG22" s="22">
        <f t="shared" si="3"/>
        <v>116.03051999999994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5" t="s">
        <v>60</v>
      </c>
      <c r="B23" s="25" t="s">
        <v>37</v>
      </c>
      <c r="C23" s="25">
        <v>54.631999999999998</v>
      </c>
      <c r="D23" s="25">
        <v>42.09</v>
      </c>
      <c r="E23" s="25">
        <v>71.460999999999999</v>
      </c>
      <c r="F23" s="25">
        <v>16.035</v>
      </c>
      <c r="G23" s="26">
        <v>1</v>
      </c>
      <c r="H23" s="25">
        <v>60</v>
      </c>
      <c r="I23" s="25" t="s">
        <v>38</v>
      </c>
      <c r="J23" s="25">
        <v>70.78</v>
      </c>
      <c r="K23" s="25">
        <f t="shared" si="2"/>
        <v>0.68099999999999739</v>
      </c>
      <c r="L23" s="25"/>
      <c r="M23" s="25"/>
      <c r="N23" s="25">
        <v>87.084800000000001</v>
      </c>
      <c r="O23" s="25">
        <v>17.893600000000021</v>
      </c>
      <c r="P23" s="25">
        <f t="shared" si="4"/>
        <v>14.292199999999999</v>
      </c>
      <c r="Q23" s="27">
        <f>9*P23-O23-N23-F23</f>
        <v>7.6163999999999668</v>
      </c>
      <c r="R23" s="27"/>
      <c r="S23" s="25"/>
      <c r="T23" s="25">
        <f t="shared" si="5"/>
        <v>9</v>
      </c>
      <c r="U23" s="25">
        <f t="shared" si="6"/>
        <v>8.4670939393515354</v>
      </c>
      <c r="V23" s="25">
        <v>16.510999999999999</v>
      </c>
      <c r="W23" s="25">
        <v>16.160399999999999</v>
      </c>
      <c r="X23" s="25">
        <v>14.947800000000001</v>
      </c>
      <c r="Y23" s="25">
        <v>14.9468</v>
      </c>
      <c r="Z23" s="25">
        <v>14.6808</v>
      </c>
      <c r="AA23" s="25">
        <v>13.631399999999999</v>
      </c>
      <c r="AB23" s="25">
        <v>12.609</v>
      </c>
      <c r="AC23" s="25">
        <v>12.7736</v>
      </c>
      <c r="AD23" s="25">
        <v>13.326599999999999</v>
      </c>
      <c r="AE23" s="25">
        <v>13.5124</v>
      </c>
      <c r="AF23" s="25" t="s">
        <v>59</v>
      </c>
      <c r="AG23" s="25">
        <f t="shared" si="3"/>
        <v>7.6163999999999668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5" t="s">
        <v>61</v>
      </c>
      <c r="B24" s="25" t="s">
        <v>37</v>
      </c>
      <c r="C24" s="25">
        <v>92.685000000000002</v>
      </c>
      <c r="D24" s="25">
        <v>79.122</v>
      </c>
      <c r="E24" s="25">
        <v>63.588000000000001</v>
      </c>
      <c r="F24" s="25">
        <v>92.028999999999996</v>
      </c>
      <c r="G24" s="26">
        <v>1</v>
      </c>
      <c r="H24" s="25">
        <v>60</v>
      </c>
      <c r="I24" s="25" t="s">
        <v>38</v>
      </c>
      <c r="J24" s="25">
        <v>62.4</v>
      </c>
      <c r="K24" s="25">
        <f t="shared" si="2"/>
        <v>1.1880000000000024</v>
      </c>
      <c r="L24" s="25"/>
      <c r="M24" s="25"/>
      <c r="N24" s="25">
        <v>70.0548</v>
      </c>
      <c r="O24" s="25"/>
      <c r="P24" s="25">
        <f t="shared" si="4"/>
        <v>12.717600000000001</v>
      </c>
      <c r="Q24" s="27"/>
      <c r="R24" s="27"/>
      <c r="S24" s="25"/>
      <c r="T24" s="25">
        <f t="shared" si="5"/>
        <v>12.74484179404919</v>
      </c>
      <c r="U24" s="25">
        <f t="shared" si="6"/>
        <v>12.74484179404919</v>
      </c>
      <c r="V24" s="25">
        <v>17.345800000000001</v>
      </c>
      <c r="W24" s="25">
        <v>20.477799999999998</v>
      </c>
      <c r="X24" s="25">
        <v>19.427</v>
      </c>
      <c r="Y24" s="25">
        <v>17.865200000000002</v>
      </c>
      <c r="Z24" s="25">
        <v>13.5092</v>
      </c>
      <c r="AA24" s="25">
        <v>10.349</v>
      </c>
      <c r="AB24" s="25">
        <v>8.6427999999999994</v>
      </c>
      <c r="AC24" s="25">
        <v>9.706999999999999</v>
      </c>
      <c r="AD24" s="25">
        <v>15.484999999999999</v>
      </c>
      <c r="AE24" s="25">
        <v>14.9534</v>
      </c>
      <c r="AF24" s="25" t="s">
        <v>59</v>
      </c>
      <c r="AG24" s="25">
        <f t="shared" si="3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2" t="s">
        <v>62</v>
      </c>
      <c r="B25" s="22" t="s">
        <v>37</v>
      </c>
      <c r="C25" s="22">
        <v>14.842000000000001</v>
      </c>
      <c r="D25" s="22">
        <v>110.774</v>
      </c>
      <c r="E25" s="22">
        <v>49.335999999999999</v>
      </c>
      <c r="F25" s="22">
        <v>69.242000000000004</v>
      </c>
      <c r="G25" s="23">
        <v>1</v>
      </c>
      <c r="H25" s="22">
        <v>60</v>
      </c>
      <c r="I25" s="22" t="s">
        <v>38</v>
      </c>
      <c r="J25" s="22">
        <v>47.68</v>
      </c>
      <c r="K25" s="22">
        <f t="shared" si="2"/>
        <v>1.6559999999999988</v>
      </c>
      <c r="L25" s="22"/>
      <c r="M25" s="22"/>
      <c r="N25" s="22"/>
      <c r="O25" s="22"/>
      <c r="P25" s="22">
        <f t="shared" si="4"/>
        <v>9.8672000000000004</v>
      </c>
      <c r="Q25" s="24">
        <f>11*P25-O25-N25-F25</f>
        <v>39.297200000000004</v>
      </c>
      <c r="R25" s="24"/>
      <c r="S25" s="22"/>
      <c r="T25" s="22">
        <f t="shared" si="5"/>
        <v>11</v>
      </c>
      <c r="U25" s="22">
        <f t="shared" si="6"/>
        <v>7.0173909518404409</v>
      </c>
      <c r="V25" s="22">
        <v>10.913600000000001</v>
      </c>
      <c r="W25" s="22">
        <v>12.3192</v>
      </c>
      <c r="X25" s="22">
        <v>17.0304</v>
      </c>
      <c r="Y25" s="22">
        <v>15.8</v>
      </c>
      <c r="Z25" s="22">
        <v>14.212</v>
      </c>
      <c r="AA25" s="22">
        <v>15.6058</v>
      </c>
      <c r="AB25" s="22">
        <v>24.0672</v>
      </c>
      <c r="AC25" s="22">
        <v>26.5398</v>
      </c>
      <c r="AD25" s="22">
        <v>29.1372</v>
      </c>
      <c r="AE25" s="22">
        <v>28.4346</v>
      </c>
      <c r="AF25" s="22" t="s">
        <v>147</v>
      </c>
      <c r="AG25" s="22">
        <f t="shared" si="3"/>
        <v>39.297200000000004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63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>
        <f t="shared" si="2"/>
        <v>0</v>
      </c>
      <c r="L26" s="14"/>
      <c r="M26" s="14"/>
      <c r="N26" s="14"/>
      <c r="O26" s="14"/>
      <c r="P26" s="14">
        <f t="shared" si="4"/>
        <v>0</v>
      </c>
      <c r="Q26" s="16"/>
      <c r="R26" s="16"/>
      <c r="S26" s="14"/>
      <c r="T26" s="14" t="e">
        <f t="shared" si="5"/>
        <v>#DIV/0!</v>
      </c>
      <c r="U26" s="14" t="e">
        <f t="shared" si="6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64</v>
      </c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37</v>
      </c>
      <c r="C27" s="1">
        <v>63.978000000000002</v>
      </c>
      <c r="D27" s="1">
        <v>89.552000000000007</v>
      </c>
      <c r="E27" s="1">
        <v>93.313000000000002</v>
      </c>
      <c r="F27" s="1">
        <v>22.300999999999998</v>
      </c>
      <c r="G27" s="7">
        <v>1</v>
      </c>
      <c r="H27" s="1">
        <v>30</v>
      </c>
      <c r="I27" s="1" t="s">
        <v>38</v>
      </c>
      <c r="J27" s="1">
        <v>82.742999999999995</v>
      </c>
      <c r="K27" s="1">
        <f t="shared" si="2"/>
        <v>10.570000000000007</v>
      </c>
      <c r="L27" s="1"/>
      <c r="M27" s="1"/>
      <c r="N27" s="1">
        <v>99.35199999999999</v>
      </c>
      <c r="O27" s="1">
        <v>26.8796</v>
      </c>
      <c r="P27" s="1">
        <f t="shared" si="4"/>
        <v>18.662600000000001</v>
      </c>
      <c r="Q27" s="5">
        <f t="shared" ref="Q27" si="9">10*P27-O27-N27-F27</f>
        <v>38.093400000000003</v>
      </c>
      <c r="R27" s="5"/>
      <c r="S27" s="1"/>
      <c r="T27" s="1">
        <f t="shared" si="5"/>
        <v>10</v>
      </c>
      <c r="U27" s="1">
        <f t="shared" si="6"/>
        <v>7.9588374610182928</v>
      </c>
      <c r="V27" s="1">
        <v>19.794599999999999</v>
      </c>
      <c r="W27" s="1">
        <v>20.88</v>
      </c>
      <c r="X27" s="1">
        <v>18.239999999999998</v>
      </c>
      <c r="Y27" s="1">
        <v>18.918600000000001</v>
      </c>
      <c r="Z27" s="1">
        <v>16.8706</v>
      </c>
      <c r="AA27" s="1">
        <v>18.8324</v>
      </c>
      <c r="AB27" s="1">
        <v>13.354200000000001</v>
      </c>
      <c r="AC27" s="1">
        <v>16.1812</v>
      </c>
      <c r="AD27" s="1">
        <v>13.9018</v>
      </c>
      <c r="AE27" s="1">
        <v>16.665800000000001</v>
      </c>
      <c r="AF27" s="1"/>
      <c r="AG27" s="1">
        <f>G27*Q27</f>
        <v>38.093400000000003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37</v>
      </c>
      <c r="C28" s="1">
        <v>11.576000000000001</v>
      </c>
      <c r="D28" s="1">
        <v>94.608999999999995</v>
      </c>
      <c r="E28" s="1">
        <v>61.832999999999998</v>
      </c>
      <c r="F28" s="1">
        <v>28.33</v>
      </c>
      <c r="G28" s="7">
        <v>1</v>
      </c>
      <c r="H28" s="1">
        <v>30</v>
      </c>
      <c r="I28" s="1" t="s">
        <v>38</v>
      </c>
      <c r="J28" s="1">
        <v>109.608</v>
      </c>
      <c r="K28" s="1">
        <f t="shared" si="2"/>
        <v>-47.775000000000006</v>
      </c>
      <c r="L28" s="1"/>
      <c r="M28" s="1"/>
      <c r="N28" s="1">
        <v>167.43799999999999</v>
      </c>
      <c r="O28" s="1"/>
      <c r="P28" s="1">
        <f t="shared" si="4"/>
        <v>12.3666</v>
      </c>
      <c r="Q28" s="5"/>
      <c r="R28" s="5"/>
      <c r="S28" s="1"/>
      <c r="T28" s="1">
        <f t="shared" si="5"/>
        <v>15.830381834942504</v>
      </c>
      <c r="U28" s="1">
        <f t="shared" si="6"/>
        <v>15.830381834942504</v>
      </c>
      <c r="V28" s="1">
        <v>19.997599999999998</v>
      </c>
      <c r="W28" s="1">
        <v>25.68</v>
      </c>
      <c r="X28" s="1">
        <v>17.0824</v>
      </c>
      <c r="Y28" s="1">
        <v>14.1218</v>
      </c>
      <c r="Z28" s="1">
        <v>16.3704</v>
      </c>
      <c r="AA28" s="1">
        <v>15.5968</v>
      </c>
      <c r="AB28" s="1">
        <v>21.728999999999999</v>
      </c>
      <c r="AC28" s="1">
        <v>23.8126</v>
      </c>
      <c r="AD28" s="1">
        <v>11.8904</v>
      </c>
      <c r="AE28" s="1">
        <v>13.016400000000001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67</v>
      </c>
      <c r="B29" s="14" t="s">
        <v>37</v>
      </c>
      <c r="C29" s="14"/>
      <c r="D29" s="14"/>
      <c r="E29" s="14"/>
      <c r="F29" s="14"/>
      <c r="G29" s="15">
        <v>0</v>
      </c>
      <c r="H29" s="14">
        <v>45</v>
      </c>
      <c r="I29" s="14" t="s">
        <v>38</v>
      </c>
      <c r="J29" s="14"/>
      <c r="K29" s="14">
        <f t="shared" si="2"/>
        <v>0</v>
      </c>
      <c r="L29" s="14"/>
      <c r="M29" s="14"/>
      <c r="N29" s="14"/>
      <c r="O29" s="14"/>
      <c r="P29" s="14">
        <f t="shared" si="4"/>
        <v>0</v>
      </c>
      <c r="Q29" s="16"/>
      <c r="R29" s="16"/>
      <c r="S29" s="14"/>
      <c r="T29" s="14" t="e">
        <f t="shared" si="5"/>
        <v>#DIV/0!</v>
      </c>
      <c r="U29" s="14" t="e">
        <f t="shared" si="6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68</v>
      </c>
      <c r="AG29" s="1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37</v>
      </c>
      <c r="C30" s="1">
        <v>37.378</v>
      </c>
      <c r="D30" s="1">
        <v>86.992999999999995</v>
      </c>
      <c r="E30" s="1">
        <v>39.658999999999999</v>
      </c>
      <c r="F30" s="1">
        <v>65.263000000000005</v>
      </c>
      <c r="G30" s="7">
        <v>1</v>
      </c>
      <c r="H30" s="1">
        <v>40</v>
      </c>
      <c r="I30" s="1" t="s">
        <v>38</v>
      </c>
      <c r="J30" s="1">
        <v>36</v>
      </c>
      <c r="K30" s="1">
        <f t="shared" si="2"/>
        <v>3.6589999999999989</v>
      </c>
      <c r="L30" s="1"/>
      <c r="M30" s="1"/>
      <c r="N30" s="1"/>
      <c r="O30" s="1"/>
      <c r="P30" s="1">
        <f t="shared" si="4"/>
        <v>7.9318</v>
      </c>
      <c r="Q30" s="5">
        <f t="shared" ref="Q30:Q52" si="10">10*P30-O30-N30-F30</f>
        <v>14.054999999999993</v>
      </c>
      <c r="R30" s="5"/>
      <c r="S30" s="1"/>
      <c r="T30" s="1">
        <f t="shared" si="5"/>
        <v>10</v>
      </c>
      <c r="U30" s="1">
        <f t="shared" si="6"/>
        <v>8.2280188607882199</v>
      </c>
      <c r="V30" s="1">
        <v>7.1852</v>
      </c>
      <c r="W30" s="1">
        <v>5.3851999999999993</v>
      </c>
      <c r="X30" s="1">
        <v>10.2446</v>
      </c>
      <c r="Y30" s="1">
        <v>13.4076</v>
      </c>
      <c r="Z30" s="1">
        <v>8.6416000000000004</v>
      </c>
      <c r="AA30" s="1">
        <v>7.2085999999999997</v>
      </c>
      <c r="AB30" s="1">
        <v>4.633</v>
      </c>
      <c r="AC30" s="1">
        <v>7.4988000000000001</v>
      </c>
      <c r="AD30" s="1">
        <v>10.096399999999999</v>
      </c>
      <c r="AE30" s="1">
        <v>8.1063999999999989</v>
      </c>
      <c r="AF30" s="1"/>
      <c r="AG30" s="1">
        <f t="shared" ref="AG30:AG52" si="11">G30*Q30</f>
        <v>14.054999999999993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37</v>
      </c>
      <c r="C31" s="1"/>
      <c r="D31" s="1">
        <v>83.084999999999994</v>
      </c>
      <c r="E31" s="1">
        <v>9.577</v>
      </c>
      <c r="F31" s="1">
        <v>70.709000000000003</v>
      </c>
      <c r="G31" s="7">
        <v>1</v>
      </c>
      <c r="H31" s="1">
        <v>30</v>
      </c>
      <c r="I31" s="1" t="s">
        <v>38</v>
      </c>
      <c r="J31" s="1">
        <v>13.1</v>
      </c>
      <c r="K31" s="1">
        <f t="shared" si="2"/>
        <v>-3.5229999999999997</v>
      </c>
      <c r="L31" s="1"/>
      <c r="M31" s="1"/>
      <c r="N31" s="1"/>
      <c r="O31" s="1"/>
      <c r="P31" s="1">
        <f t="shared" si="4"/>
        <v>1.9154</v>
      </c>
      <c r="Q31" s="5"/>
      <c r="R31" s="5"/>
      <c r="S31" s="1"/>
      <c r="T31" s="1">
        <f t="shared" si="5"/>
        <v>36.916048867077372</v>
      </c>
      <c r="U31" s="1">
        <f t="shared" si="6"/>
        <v>36.916048867077372</v>
      </c>
      <c r="V31" s="1">
        <v>0</v>
      </c>
      <c r="W31" s="1">
        <v>0.89239999999999997</v>
      </c>
      <c r="X31" s="1">
        <v>6.5909999999999993</v>
      </c>
      <c r="Y31" s="1">
        <v>5.7506000000000004</v>
      </c>
      <c r="Z31" s="1">
        <v>1.7907999999999999</v>
      </c>
      <c r="AA31" s="1">
        <v>2.4546000000000001</v>
      </c>
      <c r="AB31" s="1">
        <v>4.9369999999999994</v>
      </c>
      <c r="AC31" s="1">
        <v>4.2805999999999997</v>
      </c>
      <c r="AD31" s="1">
        <v>4.7817999999999996</v>
      </c>
      <c r="AE31" s="1">
        <v>6.9745999999999997</v>
      </c>
      <c r="AF31" s="1"/>
      <c r="AG31" s="1">
        <f t="shared" si="11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>
        <v>19.242999999999999</v>
      </c>
      <c r="D32" s="1">
        <v>237.946</v>
      </c>
      <c r="E32" s="1">
        <v>121.02</v>
      </c>
      <c r="F32" s="1">
        <v>109.751</v>
      </c>
      <c r="G32" s="7">
        <v>1</v>
      </c>
      <c r="H32" s="1">
        <v>50</v>
      </c>
      <c r="I32" s="1" t="s">
        <v>38</v>
      </c>
      <c r="J32" s="1">
        <v>128.1</v>
      </c>
      <c r="K32" s="1">
        <f t="shared" si="2"/>
        <v>-7.0799999999999983</v>
      </c>
      <c r="L32" s="1"/>
      <c r="M32" s="1"/>
      <c r="N32" s="1">
        <v>29.418000000000031</v>
      </c>
      <c r="O32" s="1"/>
      <c r="P32" s="1">
        <f t="shared" si="4"/>
        <v>24.204000000000001</v>
      </c>
      <c r="Q32" s="5">
        <f t="shared" si="10"/>
        <v>102.87099999999998</v>
      </c>
      <c r="R32" s="5"/>
      <c r="S32" s="1"/>
      <c r="T32" s="1">
        <f t="shared" si="5"/>
        <v>10</v>
      </c>
      <c r="U32" s="1">
        <f t="shared" si="6"/>
        <v>5.7498347380598265</v>
      </c>
      <c r="V32" s="1">
        <v>15.4808</v>
      </c>
      <c r="W32" s="1">
        <v>24.008800000000001</v>
      </c>
      <c r="X32" s="1">
        <v>26.388400000000001</v>
      </c>
      <c r="Y32" s="1">
        <v>19.9618</v>
      </c>
      <c r="Z32" s="1">
        <v>17.247199999999999</v>
      </c>
      <c r="AA32" s="1">
        <v>19.856200000000001</v>
      </c>
      <c r="AB32" s="1">
        <v>25.546600000000002</v>
      </c>
      <c r="AC32" s="1">
        <v>24.633800000000001</v>
      </c>
      <c r="AD32" s="1">
        <v>28.625800000000002</v>
      </c>
      <c r="AE32" s="1">
        <v>28.150600000000001</v>
      </c>
      <c r="AF32" s="1"/>
      <c r="AG32" s="1">
        <f t="shared" si="11"/>
        <v>102.87099999999998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37</v>
      </c>
      <c r="C33" s="1">
        <v>41.006999999999998</v>
      </c>
      <c r="D33" s="1">
        <v>137.07599999999999</v>
      </c>
      <c r="E33" s="1">
        <v>28.315000000000001</v>
      </c>
      <c r="F33" s="1">
        <v>115.801</v>
      </c>
      <c r="G33" s="7">
        <v>1</v>
      </c>
      <c r="H33" s="1">
        <v>50</v>
      </c>
      <c r="I33" s="1" t="s">
        <v>38</v>
      </c>
      <c r="J33" s="1">
        <v>32</v>
      </c>
      <c r="K33" s="1">
        <f t="shared" si="2"/>
        <v>-3.6849999999999987</v>
      </c>
      <c r="L33" s="1"/>
      <c r="M33" s="1"/>
      <c r="N33" s="1">
        <v>75.104599999999976</v>
      </c>
      <c r="O33" s="1"/>
      <c r="P33" s="1">
        <f t="shared" si="4"/>
        <v>5.6630000000000003</v>
      </c>
      <c r="Q33" s="5"/>
      <c r="R33" s="5"/>
      <c r="S33" s="1"/>
      <c r="T33" s="1">
        <f t="shared" si="5"/>
        <v>33.711036553063742</v>
      </c>
      <c r="U33" s="1">
        <f t="shared" si="6"/>
        <v>33.711036553063742</v>
      </c>
      <c r="V33" s="1">
        <v>16.1386</v>
      </c>
      <c r="W33" s="1">
        <v>19.989599999999999</v>
      </c>
      <c r="X33" s="1">
        <v>17.343</v>
      </c>
      <c r="Y33" s="1">
        <v>11.135400000000001</v>
      </c>
      <c r="Z33" s="1">
        <v>5.3968000000000007</v>
      </c>
      <c r="AA33" s="1">
        <v>6.8043999999999993</v>
      </c>
      <c r="AB33" s="1">
        <v>16.286200000000001</v>
      </c>
      <c r="AC33" s="1">
        <v>14.148199999999999</v>
      </c>
      <c r="AD33" s="1">
        <v>6.8697999999999997</v>
      </c>
      <c r="AE33" s="1">
        <v>10.3056</v>
      </c>
      <c r="AF33" s="1"/>
      <c r="AG33" s="1">
        <f t="shared" si="11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43</v>
      </c>
      <c r="C34" s="1"/>
      <c r="D34" s="1">
        <v>972</v>
      </c>
      <c r="E34" s="1">
        <v>390</v>
      </c>
      <c r="F34" s="1">
        <v>575</v>
      </c>
      <c r="G34" s="7">
        <v>0.4</v>
      </c>
      <c r="H34" s="1">
        <v>45</v>
      </c>
      <c r="I34" s="1" t="s">
        <v>38</v>
      </c>
      <c r="J34" s="1">
        <v>393</v>
      </c>
      <c r="K34" s="1">
        <f t="shared" si="2"/>
        <v>-3</v>
      </c>
      <c r="L34" s="1"/>
      <c r="M34" s="1"/>
      <c r="N34" s="1"/>
      <c r="O34" s="1"/>
      <c r="P34" s="1">
        <f t="shared" si="4"/>
        <v>78</v>
      </c>
      <c r="Q34" s="5">
        <f t="shared" si="10"/>
        <v>205</v>
      </c>
      <c r="R34" s="5"/>
      <c r="S34" s="1"/>
      <c r="T34" s="1">
        <f t="shared" si="5"/>
        <v>10</v>
      </c>
      <c r="U34" s="1">
        <f t="shared" si="6"/>
        <v>7.3717948717948714</v>
      </c>
      <c r="V34" s="1">
        <v>45.6</v>
      </c>
      <c r="W34" s="1">
        <v>44.4</v>
      </c>
      <c r="X34" s="1">
        <v>93.4</v>
      </c>
      <c r="Y34" s="1">
        <v>86.6</v>
      </c>
      <c r="Z34" s="1">
        <v>59.8</v>
      </c>
      <c r="AA34" s="1">
        <v>61.8</v>
      </c>
      <c r="AB34" s="1">
        <v>72</v>
      </c>
      <c r="AC34" s="1">
        <v>71.400000000000006</v>
      </c>
      <c r="AD34" s="1">
        <v>108.4</v>
      </c>
      <c r="AE34" s="1">
        <v>110.6</v>
      </c>
      <c r="AF34" s="1"/>
      <c r="AG34" s="1">
        <f t="shared" si="11"/>
        <v>82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43</v>
      </c>
      <c r="C35" s="1">
        <v>3</v>
      </c>
      <c r="D35" s="1">
        <v>220</v>
      </c>
      <c r="E35" s="1">
        <v>78</v>
      </c>
      <c r="F35" s="1">
        <v>142</v>
      </c>
      <c r="G35" s="7">
        <v>0.45</v>
      </c>
      <c r="H35" s="1">
        <v>50</v>
      </c>
      <c r="I35" s="1" t="s">
        <v>38</v>
      </c>
      <c r="J35" s="1">
        <v>92</v>
      </c>
      <c r="K35" s="1">
        <f t="shared" si="2"/>
        <v>-14</v>
      </c>
      <c r="L35" s="1"/>
      <c r="M35" s="1"/>
      <c r="N35" s="1"/>
      <c r="O35" s="1"/>
      <c r="P35" s="1">
        <f t="shared" si="4"/>
        <v>15.6</v>
      </c>
      <c r="Q35" s="5">
        <f t="shared" si="10"/>
        <v>14</v>
      </c>
      <c r="R35" s="5"/>
      <c r="S35" s="1"/>
      <c r="T35" s="1">
        <f t="shared" si="5"/>
        <v>10</v>
      </c>
      <c r="U35" s="1">
        <f t="shared" si="6"/>
        <v>9.1025641025641022</v>
      </c>
      <c r="V35" s="1">
        <v>4</v>
      </c>
      <c r="W35" s="1">
        <v>4</v>
      </c>
      <c r="X35" s="1">
        <v>18.399999999999999</v>
      </c>
      <c r="Y35" s="1">
        <v>19.600000000000001</v>
      </c>
      <c r="Z35" s="1">
        <v>9.4</v>
      </c>
      <c r="AA35" s="1">
        <v>8.1999999999999993</v>
      </c>
      <c r="AB35" s="1">
        <v>4.8</v>
      </c>
      <c r="AC35" s="1">
        <v>5.6</v>
      </c>
      <c r="AD35" s="1">
        <v>13.6</v>
      </c>
      <c r="AE35" s="1">
        <v>13.2</v>
      </c>
      <c r="AF35" s="1"/>
      <c r="AG35" s="1">
        <f t="shared" si="11"/>
        <v>6.3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43</v>
      </c>
      <c r="C36" s="1"/>
      <c r="D36" s="1">
        <v>930</v>
      </c>
      <c r="E36" s="1">
        <v>322</v>
      </c>
      <c r="F36" s="1">
        <v>604</v>
      </c>
      <c r="G36" s="7">
        <v>0.4</v>
      </c>
      <c r="H36" s="1">
        <v>45</v>
      </c>
      <c r="I36" s="1" t="s">
        <v>38</v>
      </c>
      <c r="J36" s="1">
        <v>325</v>
      </c>
      <c r="K36" s="1">
        <f t="shared" si="2"/>
        <v>-3</v>
      </c>
      <c r="L36" s="1"/>
      <c r="M36" s="1"/>
      <c r="N36" s="1"/>
      <c r="O36" s="1"/>
      <c r="P36" s="1">
        <f t="shared" si="4"/>
        <v>64.400000000000006</v>
      </c>
      <c r="Q36" s="5">
        <f t="shared" si="10"/>
        <v>40</v>
      </c>
      <c r="R36" s="5"/>
      <c r="S36" s="1"/>
      <c r="T36" s="1">
        <f t="shared" si="5"/>
        <v>10</v>
      </c>
      <c r="U36" s="1">
        <f t="shared" si="6"/>
        <v>9.378881987577639</v>
      </c>
      <c r="V36" s="1">
        <v>39</v>
      </c>
      <c r="W36" s="1">
        <v>49.4</v>
      </c>
      <c r="X36" s="1">
        <v>91.4</v>
      </c>
      <c r="Y36" s="1">
        <v>84.2</v>
      </c>
      <c r="Z36" s="1">
        <v>60.6</v>
      </c>
      <c r="AA36" s="1">
        <v>58</v>
      </c>
      <c r="AB36" s="1">
        <v>70.400000000000006</v>
      </c>
      <c r="AC36" s="1">
        <v>76.599999999999994</v>
      </c>
      <c r="AD36" s="1">
        <v>96.6</v>
      </c>
      <c r="AE36" s="1">
        <v>93</v>
      </c>
      <c r="AF36" s="1"/>
      <c r="AG36" s="1">
        <f t="shared" si="11"/>
        <v>16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37</v>
      </c>
      <c r="C37" s="1">
        <v>-2.778</v>
      </c>
      <c r="D37" s="1">
        <v>108.982</v>
      </c>
      <c r="E37" s="1">
        <v>29.155999999999999</v>
      </c>
      <c r="F37" s="1">
        <v>77.048000000000002</v>
      </c>
      <c r="G37" s="7">
        <v>1</v>
      </c>
      <c r="H37" s="1">
        <v>45</v>
      </c>
      <c r="I37" s="1" t="s">
        <v>38</v>
      </c>
      <c r="J37" s="1">
        <v>29.1</v>
      </c>
      <c r="K37" s="1">
        <f t="shared" si="2"/>
        <v>5.5999999999997385E-2</v>
      </c>
      <c r="L37" s="1"/>
      <c r="M37" s="1"/>
      <c r="N37" s="1"/>
      <c r="O37" s="1"/>
      <c r="P37" s="1">
        <f t="shared" si="4"/>
        <v>5.8311999999999999</v>
      </c>
      <c r="Q37" s="5"/>
      <c r="R37" s="5"/>
      <c r="S37" s="1"/>
      <c r="T37" s="1">
        <f t="shared" si="5"/>
        <v>13.213060776512554</v>
      </c>
      <c r="U37" s="1">
        <f t="shared" si="6"/>
        <v>13.213060776512554</v>
      </c>
      <c r="V37" s="1">
        <v>4.4409999999999998</v>
      </c>
      <c r="W37" s="1">
        <v>7.8018000000000001</v>
      </c>
      <c r="X37" s="1">
        <v>9.3409999999999993</v>
      </c>
      <c r="Y37" s="1">
        <v>6.5569999999999986</v>
      </c>
      <c r="Z37" s="1">
        <v>2.0169999999999999</v>
      </c>
      <c r="AA37" s="1">
        <v>4.0198</v>
      </c>
      <c r="AB37" s="1">
        <v>6.2981999999999996</v>
      </c>
      <c r="AC37" s="1">
        <v>4.2930000000000001</v>
      </c>
      <c r="AD37" s="1">
        <v>-0.3906</v>
      </c>
      <c r="AE37" s="1">
        <v>2.0144000000000002</v>
      </c>
      <c r="AF37" s="1"/>
      <c r="AG37" s="1">
        <f t="shared" si="11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43</v>
      </c>
      <c r="C38" s="1">
        <v>3</v>
      </c>
      <c r="D38" s="1">
        <v>68</v>
      </c>
      <c r="E38" s="1">
        <v>29</v>
      </c>
      <c r="F38" s="1">
        <v>39</v>
      </c>
      <c r="G38" s="7">
        <v>0.45</v>
      </c>
      <c r="H38" s="1">
        <v>45</v>
      </c>
      <c r="I38" s="1" t="s">
        <v>38</v>
      </c>
      <c r="J38" s="1">
        <v>29</v>
      </c>
      <c r="K38" s="1">
        <f t="shared" ref="K38:K69" si="12">E38-J38</f>
        <v>0</v>
      </c>
      <c r="L38" s="1"/>
      <c r="M38" s="1"/>
      <c r="N38" s="1"/>
      <c r="O38" s="1"/>
      <c r="P38" s="1">
        <f t="shared" si="4"/>
        <v>5.8</v>
      </c>
      <c r="Q38" s="5">
        <f t="shared" si="10"/>
        <v>19</v>
      </c>
      <c r="R38" s="5"/>
      <c r="S38" s="1"/>
      <c r="T38" s="1">
        <f t="shared" si="5"/>
        <v>10</v>
      </c>
      <c r="U38" s="1">
        <f t="shared" si="6"/>
        <v>6.7241379310344831</v>
      </c>
      <c r="V38" s="1">
        <v>2.8</v>
      </c>
      <c r="W38" s="1">
        <v>3.6</v>
      </c>
      <c r="X38" s="1">
        <v>6.8</v>
      </c>
      <c r="Y38" s="1">
        <v>6.2</v>
      </c>
      <c r="Z38" s="1">
        <v>3.6</v>
      </c>
      <c r="AA38" s="1">
        <v>4.2</v>
      </c>
      <c r="AB38" s="1">
        <v>4.8</v>
      </c>
      <c r="AC38" s="1">
        <v>4.5999999999999996</v>
      </c>
      <c r="AD38" s="1">
        <v>0.2</v>
      </c>
      <c r="AE38" s="1">
        <v>0.2</v>
      </c>
      <c r="AF38" s="1"/>
      <c r="AG38" s="1">
        <f t="shared" si="11"/>
        <v>8.5500000000000007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43</v>
      </c>
      <c r="C39" s="1">
        <v>21</v>
      </c>
      <c r="D39" s="1">
        <v>114</v>
      </c>
      <c r="E39" s="1">
        <v>55</v>
      </c>
      <c r="F39" s="1">
        <v>62</v>
      </c>
      <c r="G39" s="7">
        <v>0.35</v>
      </c>
      <c r="H39" s="1">
        <v>40</v>
      </c>
      <c r="I39" s="1" t="s">
        <v>38</v>
      </c>
      <c r="J39" s="1">
        <v>63</v>
      </c>
      <c r="K39" s="1">
        <f t="shared" si="12"/>
        <v>-8</v>
      </c>
      <c r="L39" s="1"/>
      <c r="M39" s="1"/>
      <c r="N39" s="1"/>
      <c r="O39" s="1"/>
      <c r="P39" s="1">
        <f t="shared" si="4"/>
        <v>11</v>
      </c>
      <c r="Q39" s="5">
        <f t="shared" si="10"/>
        <v>48</v>
      </c>
      <c r="R39" s="5"/>
      <c r="S39" s="1"/>
      <c r="T39" s="1">
        <f t="shared" si="5"/>
        <v>10</v>
      </c>
      <c r="U39" s="1">
        <f t="shared" si="6"/>
        <v>5.6363636363636367</v>
      </c>
      <c r="V39" s="1">
        <v>6.6</v>
      </c>
      <c r="W39" s="1">
        <v>9.6</v>
      </c>
      <c r="X39" s="1">
        <v>13</v>
      </c>
      <c r="Y39" s="1">
        <v>12</v>
      </c>
      <c r="Z39" s="1">
        <v>9.8000000000000007</v>
      </c>
      <c r="AA39" s="1">
        <v>7.8</v>
      </c>
      <c r="AB39" s="1">
        <v>8.4</v>
      </c>
      <c r="AC39" s="1">
        <v>12.6</v>
      </c>
      <c r="AD39" s="1">
        <v>15.8</v>
      </c>
      <c r="AE39" s="1">
        <v>11.8</v>
      </c>
      <c r="AF39" s="1"/>
      <c r="AG39" s="1">
        <f t="shared" si="11"/>
        <v>16.799999999999997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37</v>
      </c>
      <c r="C40" s="1">
        <v>69.364999999999995</v>
      </c>
      <c r="D40" s="1">
        <v>170.46</v>
      </c>
      <c r="E40" s="1">
        <v>82.881</v>
      </c>
      <c r="F40" s="1">
        <v>114.876</v>
      </c>
      <c r="G40" s="7">
        <v>1</v>
      </c>
      <c r="H40" s="1">
        <v>40</v>
      </c>
      <c r="I40" s="1" t="s">
        <v>38</v>
      </c>
      <c r="J40" s="1">
        <v>85.26</v>
      </c>
      <c r="K40" s="1">
        <f t="shared" si="12"/>
        <v>-2.3790000000000049</v>
      </c>
      <c r="L40" s="1"/>
      <c r="M40" s="1"/>
      <c r="N40" s="1">
        <v>80.348400000000012</v>
      </c>
      <c r="O40" s="1"/>
      <c r="P40" s="1">
        <f t="shared" si="4"/>
        <v>16.5762</v>
      </c>
      <c r="Q40" s="5"/>
      <c r="R40" s="5"/>
      <c r="S40" s="1"/>
      <c r="T40" s="1">
        <f t="shared" si="5"/>
        <v>11.777391682050169</v>
      </c>
      <c r="U40" s="1">
        <f t="shared" si="6"/>
        <v>11.777391682050169</v>
      </c>
      <c r="V40" s="1">
        <v>22.9876</v>
      </c>
      <c r="W40" s="1">
        <v>27.8552</v>
      </c>
      <c r="X40" s="1">
        <v>27.102599999999999</v>
      </c>
      <c r="Y40" s="1">
        <v>22.635000000000002</v>
      </c>
      <c r="Z40" s="1">
        <v>18.271599999999999</v>
      </c>
      <c r="AA40" s="1">
        <v>19.009399999999999</v>
      </c>
      <c r="AB40" s="1">
        <v>30.137</v>
      </c>
      <c r="AC40" s="1">
        <v>26.842600000000001</v>
      </c>
      <c r="AD40" s="1">
        <v>14.240600000000001</v>
      </c>
      <c r="AE40" s="1">
        <v>18.144600000000001</v>
      </c>
      <c r="AF40" s="1"/>
      <c r="AG40" s="1">
        <f t="shared" si="11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43</v>
      </c>
      <c r="C41" s="1">
        <v>17</v>
      </c>
      <c r="D41" s="1">
        <v>249</v>
      </c>
      <c r="E41" s="1">
        <v>110</v>
      </c>
      <c r="F41" s="1">
        <v>143</v>
      </c>
      <c r="G41" s="7">
        <v>0.4</v>
      </c>
      <c r="H41" s="1">
        <v>40</v>
      </c>
      <c r="I41" s="1" t="s">
        <v>38</v>
      </c>
      <c r="J41" s="1">
        <v>116</v>
      </c>
      <c r="K41" s="1">
        <f t="shared" si="12"/>
        <v>-6</v>
      </c>
      <c r="L41" s="1"/>
      <c r="M41" s="1"/>
      <c r="N41" s="1"/>
      <c r="O41" s="1"/>
      <c r="P41" s="1">
        <f t="shared" si="4"/>
        <v>22</v>
      </c>
      <c r="Q41" s="5">
        <f t="shared" si="10"/>
        <v>77</v>
      </c>
      <c r="R41" s="5"/>
      <c r="S41" s="1"/>
      <c r="T41" s="1">
        <f t="shared" si="5"/>
        <v>10</v>
      </c>
      <c r="U41" s="1">
        <f t="shared" si="6"/>
        <v>6.5</v>
      </c>
      <c r="V41" s="1">
        <v>12.4</v>
      </c>
      <c r="W41" s="1">
        <v>14.2</v>
      </c>
      <c r="X41" s="1">
        <v>27.6</v>
      </c>
      <c r="Y41" s="1">
        <v>26.4</v>
      </c>
      <c r="Z41" s="1">
        <v>14.6</v>
      </c>
      <c r="AA41" s="1">
        <v>16</v>
      </c>
      <c r="AB41" s="1">
        <v>22.6</v>
      </c>
      <c r="AC41" s="1">
        <v>19.600000000000001</v>
      </c>
      <c r="AD41" s="1">
        <v>4.4000000000000004</v>
      </c>
      <c r="AE41" s="1">
        <v>5.2</v>
      </c>
      <c r="AF41" s="1"/>
      <c r="AG41" s="1">
        <f t="shared" si="11"/>
        <v>30.8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43</v>
      </c>
      <c r="C42" s="1">
        <v>114</v>
      </c>
      <c r="D42" s="1">
        <v>114</v>
      </c>
      <c r="E42" s="1">
        <v>89</v>
      </c>
      <c r="F42" s="1">
        <v>108</v>
      </c>
      <c r="G42" s="7">
        <v>0.4</v>
      </c>
      <c r="H42" s="1">
        <v>45</v>
      </c>
      <c r="I42" s="1" t="s">
        <v>38</v>
      </c>
      <c r="J42" s="1">
        <v>91</v>
      </c>
      <c r="K42" s="1">
        <f t="shared" si="12"/>
        <v>-2</v>
      </c>
      <c r="L42" s="1"/>
      <c r="M42" s="1"/>
      <c r="N42" s="1"/>
      <c r="O42" s="1">
        <v>44.400000000000027</v>
      </c>
      <c r="P42" s="1">
        <f t="shared" si="4"/>
        <v>17.8</v>
      </c>
      <c r="Q42" s="5">
        <f t="shared" si="10"/>
        <v>25.599999999999966</v>
      </c>
      <c r="R42" s="5"/>
      <c r="S42" s="1"/>
      <c r="T42" s="1">
        <f t="shared" si="5"/>
        <v>10</v>
      </c>
      <c r="U42" s="1">
        <f t="shared" si="6"/>
        <v>8.5617977528089906</v>
      </c>
      <c r="V42" s="1">
        <v>20.6</v>
      </c>
      <c r="W42" s="1">
        <v>19.8</v>
      </c>
      <c r="X42" s="1">
        <v>23.4</v>
      </c>
      <c r="Y42" s="1">
        <v>22.4</v>
      </c>
      <c r="Z42" s="1">
        <v>13.6</v>
      </c>
      <c r="AA42" s="1">
        <v>14.8</v>
      </c>
      <c r="AB42" s="1">
        <v>17.2</v>
      </c>
      <c r="AC42" s="1">
        <v>19.600000000000001</v>
      </c>
      <c r="AD42" s="1">
        <v>47.6</v>
      </c>
      <c r="AE42" s="1">
        <v>50.4</v>
      </c>
      <c r="AF42" s="1" t="s">
        <v>82</v>
      </c>
      <c r="AG42" s="1">
        <f t="shared" si="11"/>
        <v>10.239999999999988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37</v>
      </c>
      <c r="C43" s="1">
        <v>107.639</v>
      </c>
      <c r="D43" s="1">
        <v>145.803</v>
      </c>
      <c r="E43" s="1">
        <v>88.992000000000004</v>
      </c>
      <c r="F43" s="1">
        <v>109.163</v>
      </c>
      <c r="G43" s="7">
        <v>1</v>
      </c>
      <c r="H43" s="1">
        <v>40</v>
      </c>
      <c r="I43" s="1" t="s">
        <v>38</v>
      </c>
      <c r="J43" s="1">
        <v>89.26</v>
      </c>
      <c r="K43" s="1">
        <f t="shared" si="12"/>
        <v>-0.26800000000000068</v>
      </c>
      <c r="L43" s="1"/>
      <c r="M43" s="1"/>
      <c r="N43" s="1">
        <v>99.697599999999937</v>
      </c>
      <c r="O43" s="1"/>
      <c r="P43" s="1">
        <f t="shared" si="4"/>
        <v>17.798400000000001</v>
      </c>
      <c r="Q43" s="5"/>
      <c r="R43" s="5"/>
      <c r="S43" s="1"/>
      <c r="T43" s="1">
        <f t="shared" si="5"/>
        <v>11.734796386192013</v>
      </c>
      <c r="U43" s="1">
        <f t="shared" si="6"/>
        <v>11.734796386192013</v>
      </c>
      <c r="V43" s="1">
        <v>24.8886</v>
      </c>
      <c r="W43" s="1">
        <v>29.064800000000002</v>
      </c>
      <c r="X43" s="1">
        <v>27.168399999999998</v>
      </c>
      <c r="Y43" s="1">
        <v>23.154599999999999</v>
      </c>
      <c r="Z43" s="1">
        <v>19.691199999999998</v>
      </c>
      <c r="AA43" s="1">
        <v>21.328199999999999</v>
      </c>
      <c r="AB43" s="1">
        <v>33.373399999999997</v>
      </c>
      <c r="AC43" s="1">
        <v>28.688199999999998</v>
      </c>
      <c r="AD43" s="1">
        <v>15.4922</v>
      </c>
      <c r="AE43" s="1">
        <v>21.270399999999999</v>
      </c>
      <c r="AF43" s="1"/>
      <c r="AG43" s="1">
        <f t="shared" si="11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43</v>
      </c>
      <c r="C44" s="1">
        <v>42</v>
      </c>
      <c r="D44" s="1">
        <v>126</v>
      </c>
      <c r="E44" s="1">
        <v>88</v>
      </c>
      <c r="F44" s="1">
        <v>61</v>
      </c>
      <c r="G44" s="7">
        <v>0.35</v>
      </c>
      <c r="H44" s="1">
        <v>40</v>
      </c>
      <c r="I44" s="1" t="s">
        <v>38</v>
      </c>
      <c r="J44" s="1">
        <v>89</v>
      </c>
      <c r="K44" s="1">
        <f t="shared" si="12"/>
        <v>-1</v>
      </c>
      <c r="L44" s="1"/>
      <c r="M44" s="1"/>
      <c r="N44" s="1">
        <v>15.80000000000001</v>
      </c>
      <c r="O44" s="1"/>
      <c r="P44" s="1">
        <f t="shared" si="4"/>
        <v>17.600000000000001</v>
      </c>
      <c r="Q44" s="5">
        <f t="shared" si="10"/>
        <v>99.199999999999989</v>
      </c>
      <c r="R44" s="5"/>
      <c r="S44" s="1"/>
      <c r="T44" s="1">
        <f t="shared" si="5"/>
        <v>10</v>
      </c>
      <c r="U44" s="1">
        <f t="shared" si="6"/>
        <v>4.3636363636363642</v>
      </c>
      <c r="V44" s="1">
        <v>11</v>
      </c>
      <c r="W44" s="1">
        <v>16.399999999999999</v>
      </c>
      <c r="X44" s="1">
        <v>18.2</v>
      </c>
      <c r="Y44" s="1">
        <v>15.8</v>
      </c>
      <c r="Z44" s="1">
        <v>18</v>
      </c>
      <c r="AA44" s="1">
        <v>20</v>
      </c>
      <c r="AB44" s="1">
        <v>25</v>
      </c>
      <c r="AC44" s="1">
        <v>27.2</v>
      </c>
      <c r="AD44" s="1">
        <v>24.8</v>
      </c>
      <c r="AE44" s="1">
        <v>21.6</v>
      </c>
      <c r="AF44" s="1"/>
      <c r="AG44" s="1">
        <f t="shared" si="11"/>
        <v>34.719999999999992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43</v>
      </c>
      <c r="C45" s="1">
        <v>43</v>
      </c>
      <c r="D45" s="1">
        <v>343</v>
      </c>
      <c r="E45" s="1">
        <v>345</v>
      </c>
      <c r="F45" s="1"/>
      <c r="G45" s="7">
        <v>0.4</v>
      </c>
      <c r="H45" s="1">
        <v>40</v>
      </c>
      <c r="I45" s="1" t="s">
        <v>38</v>
      </c>
      <c r="J45" s="1">
        <v>346</v>
      </c>
      <c r="K45" s="1">
        <f t="shared" si="12"/>
        <v>-1</v>
      </c>
      <c r="L45" s="1"/>
      <c r="M45" s="1"/>
      <c r="N45" s="1">
        <v>167.3</v>
      </c>
      <c r="O45" s="1">
        <v>130.80000000000001</v>
      </c>
      <c r="P45" s="1">
        <f t="shared" si="4"/>
        <v>69</v>
      </c>
      <c r="Q45" s="5">
        <f t="shared" si="10"/>
        <v>391.90000000000003</v>
      </c>
      <c r="R45" s="5"/>
      <c r="S45" s="1"/>
      <c r="T45" s="1">
        <f t="shared" si="5"/>
        <v>10</v>
      </c>
      <c r="U45" s="1">
        <f t="shared" si="6"/>
        <v>4.3202898550724642</v>
      </c>
      <c r="V45" s="1">
        <v>53.8</v>
      </c>
      <c r="W45" s="1">
        <v>52.4</v>
      </c>
      <c r="X45" s="1">
        <v>51.8</v>
      </c>
      <c r="Y45" s="1">
        <v>52.2</v>
      </c>
      <c r="Z45" s="1">
        <v>46.2</v>
      </c>
      <c r="AA45" s="1">
        <v>41.6</v>
      </c>
      <c r="AB45" s="1">
        <v>34.6</v>
      </c>
      <c r="AC45" s="1">
        <v>31.2</v>
      </c>
      <c r="AD45" s="1">
        <v>47.2</v>
      </c>
      <c r="AE45" s="1">
        <v>56.4</v>
      </c>
      <c r="AF45" s="1"/>
      <c r="AG45" s="1">
        <f t="shared" si="11"/>
        <v>156.76000000000002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37</v>
      </c>
      <c r="C46" s="1">
        <v>15.323</v>
      </c>
      <c r="D46" s="1">
        <v>172.5</v>
      </c>
      <c r="E46" s="1">
        <v>67.816000000000003</v>
      </c>
      <c r="F46" s="1">
        <v>104.32299999999999</v>
      </c>
      <c r="G46" s="7">
        <v>1</v>
      </c>
      <c r="H46" s="1">
        <v>50</v>
      </c>
      <c r="I46" s="1" t="s">
        <v>38</v>
      </c>
      <c r="J46" s="1">
        <v>69.400000000000006</v>
      </c>
      <c r="K46" s="1">
        <f t="shared" si="12"/>
        <v>-1.5840000000000032</v>
      </c>
      <c r="L46" s="1"/>
      <c r="M46" s="1"/>
      <c r="N46" s="1">
        <v>10.15039999999995</v>
      </c>
      <c r="O46" s="1"/>
      <c r="P46" s="1">
        <f t="shared" si="4"/>
        <v>13.5632</v>
      </c>
      <c r="Q46" s="5">
        <f t="shared" si="10"/>
        <v>21.158600000000064</v>
      </c>
      <c r="R46" s="5"/>
      <c r="S46" s="1"/>
      <c r="T46" s="1">
        <f t="shared" si="5"/>
        <v>10</v>
      </c>
      <c r="U46" s="1">
        <f t="shared" si="6"/>
        <v>8.4399994101686868</v>
      </c>
      <c r="V46" s="1">
        <v>14.268800000000001</v>
      </c>
      <c r="W46" s="1">
        <v>15.0784</v>
      </c>
      <c r="X46" s="1">
        <v>18.809000000000001</v>
      </c>
      <c r="Y46" s="1">
        <v>18.829000000000001</v>
      </c>
      <c r="Z46" s="1">
        <v>9.0924000000000014</v>
      </c>
      <c r="AA46" s="1">
        <v>8.8011999999999997</v>
      </c>
      <c r="AB46" s="1">
        <v>17.132200000000001</v>
      </c>
      <c r="AC46" s="1">
        <v>17.935400000000001</v>
      </c>
      <c r="AD46" s="1">
        <v>11.3028</v>
      </c>
      <c r="AE46" s="1">
        <v>11.567600000000001</v>
      </c>
      <c r="AF46" s="1"/>
      <c r="AG46" s="1">
        <f t="shared" si="11"/>
        <v>21.158600000000064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37</v>
      </c>
      <c r="C47" s="1">
        <v>15.98</v>
      </c>
      <c r="D47" s="1">
        <v>160.13399999999999</v>
      </c>
      <c r="E47" s="1">
        <v>110.06100000000001</v>
      </c>
      <c r="F47" s="1">
        <v>48.853000000000002</v>
      </c>
      <c r="G47" s="7">
        <v>1</v>
      </c>
      <c r="H47" s="1">
        <v>50</v>
      </c>
      <c r="I47" s="1" t="s">
        <v>38</v>
      </c>
      <c r="J47" s="1">
        <v>112.1</v>
      </c>
      <c r="K47" s="1">
        <f t="shared" si="12"/>
        <v>-2.0389999999999873</v>
      </c>
      <c r="L47" s="1"/>
      <c r="M47" s="1"/>
      <c r="N47" s="1">
        <v>63.579800000000041</v>
      </c>
      <c r="O47" s="1"/>
      <c r="P47" s="1">
        <f t="shared" si="4"/>
        <v>22.0122</v>
      </c>
      <c r="Q47" s="5">
        <f t="shared" si="10"/>
        <v>107.68919999999997</v>
      </c>
      <c r="R47" s="5"/>
      <c r="S47" s="1"/>
      <c r="T47" s="1">
        <f t="shared" si="5"/>
        <v>10</v>
      </c>
      <c r="U47" s="1">
        <f t="shared" si="6"/>
        <v>5.1077493390029183</v>
      </c>
      <c r="V47" s="1">
        <v>18.268999999999998</v>
      </c>
      <c r="W47" s="1">
        <v>19.484000000000002</v>
      </c>
      <c r="X47" s="1">
        <v>19.4466</v>
      </c>
      <c r="Y47" s="1">
        <v>17.2682</v>
      </c>
      <c r="Z47" s="1">
        <v>14.622999999999999</v>
      </c>
      <c r="AA47" s="1">
        <v>16.5246</v>
      </c>
      <c r="AB47" s="1">
        <v>19.866599999999998</v>
      </c>
      <c r="AC47" s="1">
        <v>20.1434</v>
      </c>
      <c r="AD47" s="1">
        <v>18.262599999999999</v>
      </c>
      <c r="AE47" s="1">
        <v>18.2026</v>
      </c>
      <c r="AF47" s="1"/>
      <c r="AG47" s="1">
        <f t="shared" si="11"/>
        <v>107.68919999999997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37</v>
      </c>
      <c r="C48" s="1">
        <v>209.333</v>
      </c>
      <c r="D48" s="1"/>
      <c r="E48" s="1">
        <v>88.480999999999995</v>
      </c>
      <c r="F48" s="1">
        <v>111.6</v>
      </c>
      <c r="G48" s="7">
        <v>1</v>
      </c>
      <c r="H48" s="1">
        <v>40</v>
      </c>
      <c r="I48" s="1" t="s">
        <v>89</v>
      </c>
      <c r="J48" s="1">
        <v>86.4</v>
      </c>
      <c r="K48" s="1">
        <f t="shared" si="12"/>
        <v>2.0809999999999889</v>
      </c>
      <c r="L48" s="1"/>
      <c r="M48" s="1"/>
      <c r="N48" s="1"/>
      <c r="O48" s="1"/>
      <c r="P48" s="1">
        <f t="shared" si="4"/>
        <v>17.696199999999997</v>
      </c>
      <c r="Q48" s="5">
        <f t="shared" si="10"/>
        <v>65.361999999999995</v>
      </c>
      <c r="R48" s="5"/>
      <c r="S48" s="1"/>
      <c r="T48" s="1">
        <f t="shared" si="5"/>
        <v>10</v>
      </c>
      <c r="U48" s="1">
        <f t="shared" si="6"/>
        <v>6.3064386704490234</v>
      </c>
      <c r="V48" s="1">
        <v>13.444000000000001</v>
      </c>
      <c r="W48" s="1">
        <v>8.4426000000000005</v>
      </c>
      <c r="X48" s="1">
        <v>15.3682</v>
      </c>
      <c r="Y48" s="1">
        <v>14.057</v>
      </c>
      <c r="Z48" s="1">
        <v>15.898199999999999</v>
      </c>
      <c r="AA48" s="1">
        <v>24.503799999999998</v>
      </c>
      <c r="AB48" s="1">
        <v>31.751000000000001</v>
      </c>
      <c r="AC48" s="1">
        <v>23.145399999999999</v>
      </c>
      <c r="AD48" s="1">
        <v>6.5785999999999998</v>
      </c>
      <c r="AE48" s="1">
        <v>6.5785999999999998</v>
      </c>
      <c r="AF48" s="19" t="s">
        <v>49</v>
      </c>
      <c r="AG48" s="1">
        <f t="shared" si="11"/>
        <v>65.361999999999995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43</v>
      </c>
      <c r="C49" s="1">
        <v>41</v>
      </c>
      <c r="D49" s="1">
        <v>60</v>
      </c>
      <c r="E49" s="1">
        <v>68</v>
      </c>
      <c r="F49" s="1">
        <v>24</v>
      </c>
      <c r="G49" s="7">
        <v>0.45</v>
      </c>
      <c r="H49" s="1">
        <v>50</v>
      </c>
      <c r="I49" s="1" t="s">
        <v>38</v>
      </c>
      <c r="J49" s="1">
        <v>69</v>
      </c>
      <c r="K49" s="1">
        <f t="shared" si="12"/>
        <v>-1</v>
      </c>
      <c r="L49" s="1"/>
      <c r="M49" s="1"/>
      <c r="N49" s="1"/>
      <c r="O49" s="1">
        <v>9.8000000000000114</v>
      </c>
      <c r="P49" s="1">
        <f t="shared" si="4"/>
        <v>13.6</v>
      </c>
      <c r="Q49" s="5">
        <f>9*P49-O49-N49-F49</f>
        <v>88.59999999999998</v>
      </c>
      <c r="R49" s="5"/>
      <c r="S49" s="1"/>
      <c r="T49" s="1">
        <f t="shared" si="5"/>
        <v>9</v>
      </c>
      <c r="U49" s="1">
        <f t="shared" si="6"/>
        <v>2.4852941176470598</v>
      </c>
      <c r="V49" s="1">
        <v>8.8000000000000007</v>
      </c>
      <c r="W49" s="1">
        <v>7.8</v>
      </c>
      <c r="X49" s="1">
        <v>8</v>
      </c>
      <c r="Y49" s="1">
        <v>9.8000000000000007</v>
      </c>
      <c r="Z49" s="1">
        <v>9.1999999999999993</v>
      </c>
      <c r="AA49" s="1">
        <v>7.4</v>
      </c>
      <c r="AB49" s="1">
        <v>5.8</v>
      </c>
      <c r="AC49" s="1">
        <v>6.6</v>
      </c>
      <c r="AD49" s="1">
        <v>11.8</v>
      </c>
      <c r="AE49" s="1">
        <v>11.4</v>
      </c>
      <c r="AF49" s="1"/>
      <c r="AG49" s="1">
        <f t="shared" si="11"/>
        <v>39.86999999999999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37</v>
      </c>
      <c r="C50" s="1"/>
      <c r="D50" s="1">
        <v>85.27</v>
      </c>
      <c r="E50" s="1">
        <v>10.464</v>
      </c>
      <c r="F50" s="1">
        <v>74.805999999999997</v>
      </c>
      <c r="G50" s="7">
        <v>1</v>
      </c>
      <c r="H50" s="1">
        <v>40</v>
      </c>
      <c r="I50" s="1" t="s">
        <v>38</v>
      </c>
      <c r="J50" s="1">
        <v>13</v>
      </c>
      <c r="K50" s="1">
        <f t="shared" si="12"/>
        <v>-2.5359999999999996</v>
      </c>
      <c r="L50" s="1"/>
      <c r="M50" s="1"/>
      <c r="N50" s="1"/>
      <c r="O50" s="1"/>
      <c r="P50" s="1">
        <f t="shared" si="4"/>
        <v>2.0928</v>
      </c>
      <c r="Q50" s="5"/>
      <c r="R50" s="5"/>
      <c r="S50" s="1"/>
      <c r="T50" s="1">
        <f t="shared" si="5"/>
        <v>35.744457186544338</v>
      </c>
      <c r="U50" s="1">
        <f t="shared" si="6"/>
        <v>35.744457186544338</v>
      </c>
      <c r="V50" s="1">
        <v>3.1888000000000001</v>
      </c>
      <c r="W50" s="1">
        <v>6.8292000000000002</v>
      </c>
      <c r="X50" s="1">
        <v>8.9608000000000008</v>
      </c>
      <c r="Y50" s="1">
        <v>6.6543999999999999</v>
      </c>
      <c r="Z50" s="1">
        <v>3.6616</v>
      </c>
      <c r="AA50" s="1">
        <v>4.9592000000000001</v>
      </c>
      <c r="AB50" s="1">
        <v>5.7667999999999999</v>
      </c>
      <c r="AC50" s="1">
        <v>3.1352000000000002</v>
      </c>
      <c r="AD50" s="1">
        <v>1.1819999999999999</v>
      </c>
      <c r="AE50" s="1">
        <v>5.9104000000000001</v>
      </c>
      <c r="AF50" s="1"/>
      <c r="AG50" s="1">
        <f t="shared" si="11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43</v>
      </c>
      <c r="C51" s="1">
        <v>1</v>
      </c>
      <c r="D51" s="1">
        <v>162</v>
      </c>
      <c r="E51" s="1">
        <v>41</v>
      </c>
      <c r="F51" s="1">
        <v>122</v>
      </c>
      <c r="G51" s="7">
        <v>0.4</v>
      </c>
      <c r="H51" s="1">
        <v>40</v>
      </c>
      <c r="I51" s="1" t="s">
        <v>38</v>
      </c>
      <c r="J51" s="1">
        <v>48</v>
      </c>
      <c r="K51" s="1">
        <f t="shared" si="12"/>
        <v>-7</v>
      </c>
      <c r="L51" s="1"/>
      <c r="M51" s="1"/>
      <c r="N51" s="1"/>
      <c r="O51" s="1"/>
      <c r="P51" s="1">
        <f t="shared" si="4"/>
        <v>8.1999999999999993</v>
      </c>
      <c r="Q51" s="5"/>
      <c r="R51" s="5"/>
      <c r="S51" s="1"/>
      <c r="T51" s="1">
        <f t="shared" si="5"/>
        <v>14.878048780487806</v>
      </c>
      <c r="U51" s="1">
        <f t="shared" si="6"/>
        <v>14.878048780487806</v>
      </c>
      <c r="V51" s="1">
        <v>5.6</v>
      </c>
      <c r="W51" s="1">
        <v>5.2</v>
      </c>
      <c r="X51" s="1">
        <v>16.8</v>
      </c>
      <c r="Y51" s="1">
        <v>18.2</v>
      </c>
      <c r="Z51" s="1">
        <v>4</v>
      </c>
      <c r="AA51" s="1">
        <v>4.2</v>
      </c>
      <c r="AB51" s="1">
        <v>11</v>
      </c>
      <c r="AC51" s="1">
        <v>9.6</v>
      </c>
      <c r="AD51" s="1">
        <v>2.6</v>
      </c>
      <c r="AE51" s="1">
        <v>2.4</v>
      </c>
      <c r="AF51" s="1" t="s">
        <v>93</v>
      </c>
      <c r="AG51" s="1">
        <f t="shared" si="11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43</v>
      </c>
      <c r="C52" s="1"/>
      <c r="D52" s="1">
        <v>42</v>
      </c>
      <c r="E52" s="1">
        <v>20</v>
      </c>
      <c r="F52" s="1">
        <v>22</v>
      </c>
      <c r="G52" s="7">
        <v>0.4</v>
      </c>
      <c r="H52" s="1">
        <v>40</v>
      </c>
      <c r="I52" s="1" t="s">
        <v>38</v>
      </c>
      <c r="J52" s="1">
        <v>27</v>
      </c>
      <c r="K52" s="1">
        <f t="shared" si="12"/>
        <v>-7</v>
      </c>
      <c r="L52" s="1"/>
      <c r="M52" s="1"/>
      <c r="N52" s="1"/>
      <c r="O52" s="1"/>
      <c r="P52" s="1">
        <f t="shared" si="4"/>
        <v>4</v>
      </c>
      <c r="Q52" s="5">
        <f t="shared" si="10"/>
        <v>18</v>
      </c>
      <c r="R52" s="5"/>
      <c r="S52" s="1"/>
      <c r="T52" s="1">
        <f t="shared" si="5"/>
        <v>10</v>
      </c>
      <c r="U52" s="1">
        <f t="shared" si="6"/>
        <v>5.5</v>
      </c>
      <c r="V52" s="1">
        <v>0.2</v>
      </c>
      <c r="W52" s="1">
        <v>0</v>
      </c>
      <c r="X52" s="1">
        <v>15.4</v>
      </c>
      <c r="Y52" s="1">
        <v>19</v>
      </c>
      <c r="Z52" s="1">
        <v>5.8</v>
      </c>
      <c r="AA52" s="1">
        <v>4.5999999999999996</v>
      </c>
      <c r="AB52" s="1">
        <v>8.6</v>
      </c>
      <c r="AC52" s="1">
        <v>7.2</v>
      </c>
      <c r="AD52" s="1">
        <v>9.4</v>
      </c>
      <c r="AE52" s="1">
        <v>8.8000000000000007</v>
      </c>
      <c r="AF52" s="1"/>
      <c r="AG52" s="1">
        <f t="shared" si="11"/>
        <v>7.2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95</v>
      </c>
      <c r="B53" s="14" t="s">
        <v>37</v>
      </c>
      <c r="C53" s="14"/>
      <c r="D53" s="14"/>
      <c r="E53" s="14"/>
      <c r="F53" s="14"/>
      <c r="G53" s="15">
        <v>0</v>
      </c>
      <c r="H53" s="14">
        <v>50</v>
      </c>
      <c r="I53" s="14" t="s">
        <v>38</v>
      </c>
      <c r="J53" s="14"/>
      <c r="K53" s="14">
        <f t="shared" si="12"/>
        <v>0</v>
      </c>
      <c r="L53" s="14"/>
      <c r="M53" s="14"/>
      <c r="N53" s="14"/>
      <c r="O53" s="14"/>
      <c r="P53" s="14">
        <f t="shared" si="4"/>
        <v>0</v>
      </c>
      <c r="Q53" s="16"/>
      <c r="R53" s="16"/>
      <c r="S53" s="14"/>
      <c r="T53" s="14" t="e">
        <f t="shared" si="5"/>
        <v>#DIV/0!</v>
      </c>
      <c r="U53" s="14" t="e">
        <f t="shared" si="6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 t="s">
        <v>68</v>
      </c>
      <c r="AG53" s="14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37</v>
      </c>
      <c r="C54" s="1">
        <v>2.4020000000000001</v>
      </c>
      <c r="D54" s="1">
        <v>283.30399999999997</v>
      </c>
      <c r="E54" s="1">
        <v>125.592</v>
      </c>
      <c r="F54" s="1">
        <v>157.44800000000001</v>
      </c>
      <c r="G54" s="7">
        <v>1</v>
      </c>
      <c r="H54" s="1">
        <v>50</v>
      </c>
      <c r="I54" s="1" t="s">
        <v>38</v>
      </c>
      <c r="J54" s="1">
        <v>116.7</v>
      </c>
      <c r="K54" s="1">
        <f t="shared" si="12"/>
        <v>8.8919999999999959</v>
      </c>
      <c r="L54" s="1"/>
      <c r="M54" s="1"/>
      <c r="N54" s="1"/>
      <c r="O54" s="1"/>
      <c r="P54" s="1">
        <f t="shared" si="4"/>
        <v>25.118400000000001</v>
      </c>
      <c r="Q54" s="5">
        <f t="shared" ref="Q54:Q58" si="13">10*P54-O54-N54-F54</f>
        <v>93.736000000000018</v>
      </c>
      <c r="R54" s="5"/>
      <c r="S54" s="1"/>
      <c r="T54" s="1">
        <f t="shared" si="5"/>
        <v>10</v>
      </c>
      <c r="U54" s="1">
        <f t="shared" si="6"/>
        <v>6.2682336454551244</v>
      </c>
      <c r="V54" s="1">
        <v>19.535799999999998</v>
      </c>
      <c r="W54" s="1">
        <v>20.462</v>
      </c>
      <c r="X54" s="1">
        <v>29.967400000000001</v>
      </c>
      <c r="Y54" s="1">
        <v>30.279599999999999</v>
      </c>
      <c r="Z54" s="1">
        <v>17.4222</v>
      </c>
      <c r="AA54" s="1">
        <v>16.044599999999999</v>
      </c>
      <c r="AB54" s="1">
        <v>25.965199999999999</v>
      </c>
      <c r="AC54" s="1">
        <v>25.988800000000001</v>
      </c>
      <c r="AD54" s="1">
        <v>10.411199999999999</v>
      </c>
      <c r="AE54" s="1">
        <v>11.4428</v>
      </c>
      <c r="AF54" s="1"/>
      <c r="AG54" s="1">
        <f t="shared" ref="AG54:AG61" si="14">G54*Q54</f>
        <v>93.736000000000018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37</v>
      </c>
      <c r="C55" s="1">
        <v>4.0350000000000001</v>
      </c>
      <c r="D55" s="1">
        <v>109.346</v>
      </c>
      <c r="E55" s="1">
        <v>38.18</v>
      </c>
      <c r="F55" s="1">
        <v>71.099000000000004</v>
      </c>
      <c r="G55" s="7">
        <v>1</v>
      </c>
      <c r="H55" s="1">
        <v>50</v>
      </c>
      <c r="I55" s="1" t="s">
        <v>38</v>
      </c>
      <c r="J55" s="1">
        <v>37.9</v>
      </c>
      <c r="K55" s="1">
        <f t="shared" si="12"/>
        <v>0.28000000000000114</v>
      </c>
      <c r="L55" s="1"/>
      <c r="M55" s="1"/>
      <c r="N55" s="1"/>
      <c r="O55" s="1"/>
      <c r="P55" s="1">
        <f t="shared" si="4"/>
        <v>7.6360000000000001</v>
      </c>
      <c r="Q55" s="5">
        <f t="shared" si="13"/>
        <v>5.2609999999999957</v>
      </c>
      <c r="R55" s="5"/>
      <c r="S55" s="1"/>
      <c r="T55" s="1">
        <f t="shared" si="5"/>
        <v>10</v>
      </c>
      <c r="U55" s="1">
        <f t="shared" si="6"/>
        <v>9.3110267155578832</v>
      </c>
      <c r="V55" s="1">
        <v>6.5225999999999997</v>
      </c>
      <c r="W55" s="1">
        <v>7.0640000000000001</v>
      </c>
      <c r="X55" s="1">
        <v>10.7578</v>
      </c>
      <c r="Y55" s="1">
        <v>10.629200000000001</v>
      </c>
      <c r="Z55" s="1">
        <v>6.4054000000000002</v>
      </c>
      <c r="AA55" s="1">
        <v>5.7172000000000001</v>
      </c>
      <c r="AB55" s="1">
        <v>10.057600000000001</v>
      </c>
      <c r="AC55" s="1">
        <v>10.6082</v>
      </c>
      <c r="AD55" s="1">
        <v>12.081</v>
      </c>
      <c r="AE55" s="1">
        <v>12.872999999999999</v>
      </c>
      <c r="AF55" s="1"/>
      <c r="AG55" s="1">
        <f t="shared" si="14"/>
        <v>5.2609999999999957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43</v>
      </c>
      <c r="C56" s="1"/>
      <c r="D56" s="1">
        <v>80</v>
      </c>
      <c r="E56" s="1">
        <v>51</v>
      </c>
      <c r="F56" s="1">
        <v>28</v>
      </c>
      <c r="G56" s="7">
        <v>0.4</v>
      </c>
      <c r="H56" s="1">
        <v>50</v>
      </c>
      <c r="I56" s="1" t="s">
        <v>38</v>
      </c>
      <c r="J56" s="1">
        <v>63</v>
      </c>
      <c r="K56" s="1">
        <f t="shared" si="12"/>
        <v>-12</v>
      </c>
      <c r="L56" s="1"/>
      <c r="M56" s="1"/>
      <c r="N56" s="1"/>
      <c r="O56" s="1"/>
      <c r="P56" s="1">
        <f t="shared" si="4"/>
        <v>10.199999999999999</v>
      </c>
      <c r="Q56" s="5">
        <f t="shared" si="13"/>
        <v>74</v>
      </c>
      <c r="R56" s="5"/>
      <c r="S56" s="1"/>
      <c r="T56" s="1">
        <f t="shared" si="5"/>
        <v>10</v>
      </c>
      <c r="U56" s="1">
        <f t="shared" si="6"/>
        <v>2.7450980392156863</v>
      </c>
      <c r="V56" s="1">
        <v>3</v>
      </c>
      <c r="W56" s="1">
        <v>3</v>
      </c>
      <c r="X56" s="1">
        <v>7.6</v>
      </c>
      <c r="Y56" s="1">
        <v>8</v>
      </c>
      <c r="Z56" s="1">
        <v>5</v>
      </c>
      <c r="AA56" s="1">
        <v>4.8</v>
      </c>
      <c r="AB56" s="1">
        <v>6</v>
      </c>
      <c r="AC56" s="1">
        <v>5.8</v>
      </c>
      <c r="AD56" s="1">
        <v>5.6</v>
      </c>
      <c r="AE56" s="1">
        <v>6</v>
      </c>
      <c r="AF56" s="1"/>
      <c r="AG56" s="1">
        <f t="shared" si="14"/>
        <v>29.6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43</v>
      </c>
      <c r="C57" s="1"/>
      <c r="D57" s="1">
        <v>995</v>
      </c>
      <c r="E57" s="1">
        <v>473</v>
      </c>
      <c r="F57" s="1">
        <v>521</v>
      </c>
      <c r="G57" s="7">
        <v>0.4</v>
      </c>
      <c r="H57" s="1">
        <v>40</v>
      </c>
      <c r="I57" s="1" t="s">
        <v>38</v>
      </c>
      <c r="J57" s="1">
        <v>474</v>
      </c>
      <c r="K57" s="1">
        <f t="shared" si="12"/>
        <v>-1</v>
      </c>
      <c r="L57" s="1"/>
      <c r="M57" s="1"/>
      <c r="N57" s="1"/>
      <c r="O57" s="1"/>
      <c r="P57" s="1">
        <f t="shared" si="4"/>
        <v>94.6</v>
      </c>
      <c r="Q57" s="5">
        <f t="shared" si="13"/>
        <v>425</v>
      </c>
      <c r="R57" s="5"/>
      <c r="S57" s="1"/>
      <c r="T57" s="1">
        <f t="shared" si="5"/>
        <v>10</v>
      </c>
      <c r="U57" s="1">
        <f t="shared" si="6"/>
        <v>5.5073995771670194</v>
      </c>
      <c r="V57" s="1">
        <v>50.8</v>
      </c>
      <c r="W57" s="1">
        <v>54.4</v>
      </c>
      <c r="X57" s="1">
        <v>107</v>
      </c>
      <c r="Y57" s="1">
        <v>98.8</v>
      </c>
      <c r="Z57" s="1">
        <v>69.8</v>
      </c>
      <c r="AA57" s="1">
        <v>75.2</v>
      </c>
      <c r="AB57" s="1">
        <v>86</v>
      </c>
      <c r="AC57" s="1">
        <v>80</v>
      </c>
      <c r="AD57" s="1">
        <v>98.2</v>
      </c>
      <c r="AE57" s="1">
        <v>100.6</v>
      </c>
      <c r="AF57" s="1"/>
      <c r="AG57" s="1">
        <f t="shared" si="14"/>
        <v>170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43</v>
      </c>
      <c r="C58" s="1"/>
      <c r="D58" s="1">
        <v>834</v>
      </c>
      <c r="E58" s="1">
        <v>331</v>
      </c>
      <c r="F58" s="1">
        <v>499</v>
      </c>
      <c r="G58" s="7">
        <v>0.4</v>
      </c>
      <c r="H58" s="1">
        <v>40</v>
      </c>
      <c r="I58" s="1" t="s">
        <v>38</v>
      </c>
      <c r="J58" s="1">
        <v>335</v>
      </c>
      <c r="K58" s="1">
        <f t="shared" si="12"/>
        <v>-4</v>
      </c>
      <c r="L58" s="1"/>
      <c r="M58" s="1"/>
      <c r="N58" s="1"/>
      <c r="O58" s="1"/>
      <c r="P58" s="1">
        <f t="shared" si="4"/>
        <v>66.2</v>
      </c>
      <c r="Q58" s="5">
        <f t="shared" si="13"/>
        <v>163</v>
      </c>
      <c r="R58" s="5"/>
      <c r="S58" s="1"/>
      <c r="T58" s="1">
        <f t="shared" si="5"/>
        <v>10</v>
      </c>
      <c r="U58" s="1">
        <f t="shared" si="6"/>
        <v>7.5377643504531715</v>
      </c>
      <c r="V58" s="1">
        <v>28.8</v>
      </c>
      <c r="W58" s="1">
        <v>33</v>
      </c>
      <c r="X58" s="1">
        <v>83.2</v>
      </c>
      <c r="Y58" s="1">
        <v>74</v>
      </c>
      <c r="Z58" s="1">
        <v>47.6</v>
      </c>
      <c r="AA58" s="1">
        <v>48</v>
      </c>
      <c r="AB58" s="1">
        <v>59</v>
      </c>
      <c r="AC58" s="1">
        <v>54.2</v>
      </c>
      <c r="AD58" s="1">
        <v>21.4</v>
      </c>
      <c r="AE58" s="1">
        <v>31.4</v>
      </c>
      <c r="AF58" s="1"/>
      <c r="AG58" s="1">
        <f t="shared" si="14"/>
        <v>65.2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37</v>
      </c>
      <c r="C59" s="1">
        <v>163.31399999999999</v>
      </c>
      <c r="D59" s="1">
        <v>82.91</v>
      </c>
      <c r="E59" s="1">
        <v>98.299000000000007</v>
      </c>
      <c r="F59" s="1">
        <v>102.187</v>
      </c>
      <c r="G59" s="7">
        <v>1</v>
      </c>
      <c r="H59" s="1">
        <v>40</v>
      </c>
      <c r="I59" s="1" t="s">
        <v>38</v>
      </c>
      <c r="J59" s="1">
        <v>88.78</v>
      </c>
      <c r="K59" s="1">
        <f t="shared" si="12"/>
        <v>9.5190000000000055</v>
      </c>
      <c r="L59" s="1"/>
      <c r="M59" s="1"/>
      <c r="N59" s="1">
        <v>16.61000000000001</v>
      </c>
      <c r="O59" s="1">
        <v>110.26860000000001</v>
      </c>
      <c r="P59" s="1">
        <f t="shared" si="4"/>
        <v>19.659800000000001</v>
      </c>
      <c r="Q59" s="5"/>
      <c r="R59" s="5"/>
      <c r="S59" s="1"/>
      <c r="T59" s="1">
        <f t="shared" si="5"/>
        <v>11.651471530737851</v>
      </c>
      <c r="U59" s="1">
        <f t="shared" si="6"/>
        <v>11.651471530737851</v>
      </c>
      <c r="V59" s="1">
        <v>27.153600000000001</v>
      </c>
      <c r="W59" s="1">
        <v>21.418600000000001</v>
      </c>
      <c r="X59" s="1">
        <v>0</v>
      </c>
      <c r="Y59" s="1">
        <v>1.9456</v>
      </c>
      <c r="Z59" s="1">
        <v>20.5166</v>
      </c>
      <c r="AA59" s="1">
        <v>18.571000000000002</v>
      </c>
      <c r="AB59" s="1">
        <v>0</v>
      </c>
      <c r="AC59" s="1">
        <v>0</v>
      </c>
      <c r="AD59" s="1">
        <v>0</v>
      </c>
      <c r="AE59" s="1">
        <v>0</v>
      </c>
      <c r="AF59" s="1" t="s">
        <v>102</v>
      </c>
      <c r="AG59" s="1">
        <f t="shared" si="14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37</v>
      </c>
      <c r="C60" s="1">
        <v>18.018999999999998</v>
      </c>
      <c r="D60" s="1">
        <v>290.423</v>
      </c>
      <c r="E60" s="1">
        <v>96.777000000000001</v>
      </c>
      <c r="F60" s="1">
        <v>188.56700000000001</v>
      </c>
      <c r="G60" s="7">
        <v>1</v>
      </c>
      <c r="H60" s="1">
        <v>40</v>
      </c>
      <c r="I60" s="1" t="s">
        <v>38</v>
      </c>
      <c r="J60" s="1">
        <v>90.88</v>
      </c>
      <c r="K60" s="1">
        <f t="shared" si="12"/>
        <v>5.8970000000000056</v>
      </c>
      <c r="L60" s="1"/>
      <c r="M60" s="1"/>
      <c r="N60" s="1">
        <v>3.6849999999999801</v>
      </c>
      <c r="O60" s="1"/>
      <c r="P60" s="1">
        <f t="shared" si="4"/>
        <v>19.355399999999999</v>
      </c>
      <c r="Q60" s="5"/>
      <c r="R60" s="5"/>
      <c r="S60" s="1"/>
      <c r="T60" s="1">
        <f t="shared" si="5"/>
        <v>9.9327319507734266</v>
      </c>
      <c r="U60" s="1">
        <f t="shared" si="6"/>
        <v>9.9327319507734266</v>
      </c>
      <c r="V60" s="1">
        <v>23.712399999999999</v>
      </c>
      <c r="W60" s="1">
        <v>28.090199999999999</v>
      </c>
      <c r="X60" s="1">
        <v>34.142000000000003</v>
      </c>
      <c r="Y60" s="1">
        <v>29.9254</v>
      </c>
      <c r="Z60" s="1">
        <v>18.386600000000001</v>
      </c>
      <c r="AA60" s="1">
        <v>19.936599999999999</v>
      </c>
      <c r="AB60" s="1">
        <v>30.558199999999999</v>
      </c>
      <c r="AC60" s="1">
        <v>31.440999999999999</v>
      </c>
      <c r="AD60" s="1">
        <v>25.043399999999998</v>
      </c>
      <c r="AE60" s="1">
        <v>23.746600000000001</v>
      </c>
      <c r="AF60" s="1"/>
      <c r="AG60" s="1">
        <f t="shared" si="14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37</v>
      </c>
      <c r="C61" s="1">
        <v>-2.3E-2</v>
      </c>
      <c r="D61" s="1">
        <v>360.99700000000001</v>
      </c>
      <c r="E61" s="1">
        <v>79.655000000000001</v>
      </c>
      <c r="F61" s="1">
        <v>279.69600000000003</v>
      </c>
      <c r="G61" s="7">
        <v>1</v>
      </c>
      <c r="H61" s="1">
        <v>40</v>
      </c>
      <c r="I61" s="1" t="s">
        <v>38</v>
      </c>
      <c r="J61" s="1">
        <v>82.88</v>
      </c>
      <c r="K61" s="1">
        <f t="shared" si="12"/>
        <v>-3.2249999999999943</v>
      </c>
      <c r="L61" s="1"/>
      <c r="M61" s="1"/>
      <c r="N61" s="1"/>
      <c r="O61" s="1"/>
      <c r="P61" s="1">
        <f t="shared" si="4"/>
        <v>15.931000000000001</v>
      </c>
      <c r="Q61" s="5"/>
      <c r="R61" s="5"/>
      <c r="S61" s="1"/>
      <c r="T61" s="1">
        <f t="shared" si="5"/>
        <v>17.55671332621932</v>
      </c>
      <c r="U61" s="1">
        <f t="shared" si="6"/>
        <v>17.55671332621932</v>
      </c>
      <c r="V61" s="1">
        <v>10.852</v>
      </c>
      <c r="W61" s="1">
        <v>21.5608</v>
      </c>
      <c r="X61" s="1">
        <v>36.333199999999998</v>
      </c>
      <c r="Y61" s="1">
        <v>30.491399999999999</v>
      </c>
      <c r="Z61" s="1">
        <v>20.4282</v>
      </c>
      <c r="AA61" s="1">
        <v>21.716200000000001</v>
      </c>
      <c r="AB61" s="1">
        <v>28.2272</v>
      </c>
      <c r="AC61" s="1">
        <v>26.447399999999998</v>
      </c>
      <c r="AD61" s="1">
        <v>24.648800000000001</v>
      </c>
      <c r="AE61" s="1">
        <v>25.339200000000002</v>
      </c>
      <c r="AF61" s="1"/>
      <c r="AG61" s="1">
        <f t="shared" si="14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105</v>
      </c>
      <c r="B62" s="14" t="s">
        <v>37</v>
      </c>
      <c r="C62" s="14"/>
      <c r="D62" s="14"/>
      <c r="E62" s="14"/>
      <c r="F62" s="14"/>
      <c r="G62" s="15">
        <v>0</v>
      </c>
      <c r="H62" s="14">
        <v>30</v>
      </c>
      <c r="I62" s="14" t="s">
        <v>38</v>
      </c>
      <c r="J62" s="14"/>
      <c r="K62" s="14">
        <f t="shared" si="12"/>
        <v>0</v>
      </c>
      <c r="L62" s="14"/>
      <c r="M62" s="14"/>
      <c r="N62" s="14"/>
      <c r="O62" s="14"/>
      <c r="P62" s="14">
        <f t="shared" si="4"/>
        <v>0</v>
      </c>
      <c r="Q62" s="16"/>
      <c r="R62" s="16"/>
      <c r="S62" s="14"/>
      <c r="T62" s="14" t="e">
        <f t="shared" si="5"/>
        <v>#DIV/0!</v>
      </c>
      <c r="U62" s="14" t="e">
        <f t="shared" si="6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68</v>
      </c>
      <c r="AG62" s="14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106</v>
      </c>
      <c r="B63" s="14" t="s">
        <v>43</v>
      </c>
      <c r="C63" s="14"/>
      <c r="D63" s="14"/>
      <c r="E63" s="14"/>
      <c r="F63" s="14"/>
      <c r="G63" s="15">
        <v>0</v>
      </c>
      <c r="H63" s="14">
        <v>60</v>
      </c>
      <c r="I63" s="14" t="s">
        <v>38</v>
      </c>
      <c r="J63" s="14"/>
      <c r="K63" s="14">
        <f t="shared" si="12"/>
        <v>0</v>
      </c>
      <c r="L63" s="14"/>
      <c r="M63" s="14"/>
      <c r="N63" s="14"/>
      <c r="O63" s="14"/>
      <c r="P63" s="14">
        <f t="shared" si="4"/>
        <v>0</v>
      </c>
      <c r="Q63" s="16"/>
      <c r="R63" s="16"/>
      <c r="S63" s="14"/>
      <c r="T63" s="14" t="e">
        <f t="shared" si="5"/>
        <v>#DIV/0!</v>
      </c>
      <c r="U63" s="14" t="e">
        <f t="shared" si="6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107</v>
      </c>
      <c r="AG63" s="14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108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>
        <f t="shared" si="12"/>
        <v>0</v>
      </c>
      <c r="L64" s="14"/>
      <c r="M64" s="14"/>
      <c r="N64" s="14"/>
      <c r="O64" s="14"/>
      <c r="P64" s="14">
        <f t="shared" si="4"/>
        <v>0</v>
      </c>
      <c r="Q64" s="16"/>
      <c r="R64" s="16"/>
      <c r="S64" s="14"/>
      <c r="T64" s="14" t="e">
        <f t="shared" si="5"/>
        <v>#DIV/0!</v>
      </c>
      <c r="U64" s="14" t="e">
        <f t="shared" si="6"/>
        <v>#DIV/0!</v>
      </c>
      <c r="V64" s="14">
        <v>0</v>
      </c>
      <c r="W64" s="14">
        <v>0</v>
      </c>
      <c r="X64" s="14">
        <v>0.2</v>
      </c>
      <c r="Y64" s="14">
        <v>0.2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68</v>
      </c>
      <c r="AG64" s="14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109</v>
      </c>
      <c r="B65" s="14" t="s">
        <v>43</v>
      </c>
      <c r="C65" s="14"/>
      <c r="D65" s="14"/>
      <c r="E65" s="14"/>
      <c r="F65" s="14"/>
      <c r="G65" s="15">
        <v>0</v>
      </c>
      <c r="H65" s="14">
        <v>50</v>
      </c>
      <c r="I65" s="14" t="s">
        <v>38</v>
      </c>
      <c r="J65" s="14"/>
      <c r="K65" s="14">
        <f t="shared" si="12"/>
        <v>0</v>
      </c>
      <c r="L65" s="14"/>
      <c r="M65" s="14"/>
      <c r="N65" s="14"/>
      <c r="O65" s="14"/>
      <c r="P65" s="14">
        <f t="shared" si="4"/>
        <v>0</v>
      </c>
      <c r="Q65" s="16"/>
      <c r="R65" s="16"/>
      <c r="S65" s="14"/>
      <c r="T65" s="14" t="e">
        <f t="shared" si="5"/>
        <v>#DIV/0!</v>
      </c>
      <c r="U65" s="14" t="e">
        <f t="shared" si="6"/>
        <v>#DIV/0!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 t="s">
        <v>68</v>
      </c>
      <c r="AG65" s="14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110</v>
      </c>
      <c r="B66" s="14" t="s">
        <v>43</v>
      </c>
      <c r="C66" s="14"/>
      <c r="D66" s="14"/>
      <c r="E66" s="14"/>
      <c r="F66" s="14"/>
      <c r="G66" s="15">
        <v>0</v>
      </c>
      <c r="H66" s="14">
        <v>30</v>
      </c>
      <c r="I66" s="14" t="s">
        <v>38</v>
      </c>
      <c r="J66" s="14"/>
      <c r="K66" s="14">
        <f t="shared" si="12"/>
        <v>0</v>
      </c>
      <c r="L66" s="14"/>
      <c r="M66" s="14"/>
      <c r="N66" s="14"/>
      <c r="O66" s="14"/>
      <c r="P66" s="14">
        <f t="shared" si="4"/>
        <v>0</v>
      </c>
      <c r="Q66" s="16"/>
      <c r="R66" s="16"/>
      <c r="S66" s="14"/>
      <c r="T66" s="14" t="e">
        <f t="shared" si="5"/>
        <v>#DIV/0!</v>
      </c>
      <c r="U66" s="14" t="e">
        <f t="shared" si="6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68</v>
      </c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111</v>
      </c>
      <c r="B67" s="14" t="s">
        <v>43</v>
      </c>
      <c r="C67" s="14"/>
      <c r="D67" s="14"/>
      <c r="E67" s="14"/>
      <c r="F67" s="14"/>
      <c r="G67" s="15">
        <v>0</v>
      </c>
      <c r="H67" s="14">
        <v>55</v>
      </c>
      <c r="I67" s="14" t="s">
        <v>38</v>
      </c>
      <c r="J67" s="14"/>
      <c r="K67" s="14">
        <f t="shared" si="12"/>
        <v>0</v>
      </c>
      <c r="L67" s="14"/>
      <c r="M67" s="14"/>
      <c r="N67" s="14"/>
      <c r="O67" s="14"/>
      <c r="P67" s="14">
        <f t="shared" si="4"/>
        <v>0</v>
      </c>
      <c r="Q67" s="16"/>
      <c r="R67" s="16"/>
      <c r="S67" s="14"/>
      <c r="T67" s="14" t="e">
        <f t="shared" si="5"/>
        <v>#DIV/0!</v>
      </c>
      <c r="U67" s="14" t="e">
        <f t="shared" si="6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112</v>
      </c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113</v>
      </c>
      <c r="B68" s="14" t="s">
        <v>43</v>
      </c>
      <c r="C68" s="14"/>
      <c r="D68" s="14"/>
      <c r="E68" s="14"/>
      <c r="F68" s="14"/>
      <c r="G68" s="15">
        <v>0</v>
      </c>
      <c r="H68" s="14">
        <v>40</v>
      </c>
      <c r="I68" s="14" t="s">
        <v>38</v>
      </c>
      <c r="J68" s="14"/>
      <c r="K68" s="14">
        <f t="shared" si="12"/>
        <v>0</v>
      </c>
      <c r="L68" s="14"/>
      <c r="M68" s="14"/>
      <c r="N68" s="14"/>
      <c r="O68" s="14"/>
      <c r="P68" s="14">
        <f t="shared" si="4"/>
        <v>0</v>
      </c>
      <c r="Q68" s="16"/>
      <c r="R68" s="16"/>
      <c r="S68" s="14"/>
      <c r="T68" s="14" t="e">
        <f t="shared" si="5"/>
        <v>#DIV/0!</v>
      </c>
      <c r="U68" s="14" t="e">
        <f t="shared" si="6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 t="s">
        <v>68</v>
      </c>
      <c r="AG68" s="14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43</v>
      </c>
      <c r="C69" s="1"/>
      <c r="D69" s="1">
        <v>36</v>
      </c>
      <c r="E69" s="1">
        <v>36</v>
      </c>
      <c r="F69" s="1"/>
      <c r="G69" s="7">
        <v>0.4</v>
      </c>
      <c r="H69" s="1">
        <v>50</v>
      </c>
      <c r="I69" s="1" t="s">
        <v>38</v>
      </c>
      <c r="J69" s="1">
        <v>37</v>
      </c>
      <c r="K69" s="1">
        <f t="shared" si="12"/>
        <v>-1</v>
      </c>
      <c r="L69" s="1"/>
      <c r="M69" s="1"/>
      <c r="N69" s="1"/>
      <c r="O69" s="1"/>
      <c r="P69" s="1">
        <f t="shared" si="4"/>
        <v>7.2</v>
      </c>
      <c r="Q69" s="5">
        <f>7*P69-O69-N69-F69</f>
        <v>50.4</v>
      </c>
      <c r="R69" s="5"/>
      <c r="S69" s="1"/>
      <c r="T69" s="1">
        <f t="shared" si="5"/>
        <v>7</v>
      </c>
      <c r="U69" s="1">
        <f t="shared" si="6"/>
        <v>0</v>
      </c>
      <c r="V69" s="1">
        <v>2.4</v>
      </c>
      <c r="W69" s="1">
        <v>2.4</v>
      </c>
      <c r="X69" s="1">
        <v>4.5999999999999996</v>
      </c>
      <c r="Y69" s="1">
        <v>4.5999999999999996</v>
      </c>
      <c r="Z69" s="1">
        <v>3</v>
      </c>
      <c r="AA69" s="1">
        <v>3.2</v>
      </c>
      <c r="AB69" s="1">
        <v>3.6</v>
      </c>
      <c r="AC69" s="1">
        <v>3.4</v>
      </c>
      <c r="AD69" s="1">
        <v>4</v>
      </c>
      <c r="AE69" s="1">
        <v>4</v>
      </c>
      <c r="AF69" s="1"/>
      <c r="AG69" s="1">
        <f>G69*Q69</f>
        <v>20.16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43</v>
      </c>
      <c r="C70" s="1">
        <v>4</v>
      </c>
      <c r="D70" s="1"/>
      <c r="E70" s="1">
        <v>1</v>
      </c>
      <c r="F70" s="1">
        <v>2</v>
      </c>
      <c r="G70" s="7">
        <v>0.11</v>
      </c>
      <c r="H70" s="1">
        <v>150</v>
      </c>
      <c r="I70" s="1" t="s">
        <v>38</v>
      </c>
      <c r="J70" s="1">
        <v>2</v>
      </c>
      <c r="K70" s="1">
        <f t="shared" ref="K70:K94" si="15">E70-J70</f>
        <v>-1</v>
      </c>
      <c r="L70" s="1"/>
      <c r="M70" s="1"/>
      <c r="N70" s="1"/>
      <c r="O70" s="1">
        <v>6</v>
      </c>
      <c r="P70" s="1">
        <f t="shared" si="4"/>
        <v>0.2</v>
      </c>
      <c r="Q70" s="5"/>
      <c r="R70" s="5"/>
      <c r="S70" s="1"/>
      <c r="T70" s="1">
        <f t="shared" si="5"/>
        <v>40</v>
      </c>
      <c r="U70" s="1">
        <f t="shared" si="6"/>
        <v>40</v>
      </c>
      <c r="V70" s="1">
        <v>0.4</v>
      </c>
      <c r="W70" s="1">
        <v>0.4</v>
      </c>
      <c r="X70" s="1">
        <v>0.8</v>
      </c>
      <c r="Y70" s="1">
        <v>0.6</v>
      </c>
      <c r="Z70" s="1">
        <v>0.2</v>
      </c>
      <c r="AA70" s="1">
        <v>0.6</v>
      </c>
      <c r="AB70" s="1">
        <v>1.2</v>
      </c>
      <c r="AC70" s="1">
        <v>1.4</v>
      </c>
      <c r="AD70" s="1">
        <v>1.4</v>
      </c>
      <c r="AE70" s="1">
        <v>0.8</v>
      </c>
      <c r="AF70" s="21" t="s">
        <v>49</v>
      </c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7" t="s">
        <v>116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38</v>
      </c>
      <c r="J71" s="1"/>
      <c r="K71" s="1">
        <f t="shared" si="15"/>
        <v>0</v>
      </c>
      <c r="L71" s="1"/>
      <c r="M71" s="1"/>
      <c r="N71" s="1"/>
      <c r="O71" s="17"/>
      <c r="P71" s="1">
        <f t="shared" ref="P71:P94" si="16">E71/5</f>
        <v>0</v>
      </c>
      <c r="Q71" s="18">
        <v>10</v>
      </c>
      <c r="R71" s="5"/>
      <c r="S71" s="1"/>
      <c r="T71" s="1" t="e">
        <f t="shared" ref="T71:T94" si="17">(F71+N71+O71+Q71)/P71</f>
        <v>#DIV/0!</v>
      </c>
      <c r="U71" s="1" t="e">
        <f t="shared" ref="U71:U94" si="18">(F71+N71+O71)/P71</f>
        <v>#DIV/0!</v>
      </c>
      <c r="V71" s="1">
        <v>0</v>
      </c>
      <c r="W71" s="1">
        <v>0</v>
      </c>
      <c r="X71" s="1">
        <v>0</v>
      </c>
      <c r="Y71" s="1">
        <v>0</v>
      </c>
      <c r="Z71" s="1">
        <v>-0.2</v>
      </c>
      <c r="AA71" s="1">
        <v>-0.2</v>
      </c>
      <c r="AB71" s="1">
        <v>0</v>
      </c>
      <c r="AC71" s="1">
        <v>0</v>
      </c>
      <c r="AD71" s="1">
        <v>0</v>
      </c>
      <c r="AE71" s="1">
        <v>0</v>
      </c>
      <c r="AF71" s="17" t="s">
        <v>117</v>
      </c>
      <c r="AG71" s="1">
        <f>G71*Q71</f>
        <v>0.6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7" t="s">
        <v>118</v>
      </c>
      <c r="B72" s="1" t="s">
        <v>43</v>
      </c>
      <c r="C72" s="1"/>
      <c r="D72" s="1"/>
      <c r="E72" s="1"/>
      <c r="F72" s="1"/>
      <c r="G72" s="7">
        <v>0.15</v>
      </c>
      <c r="H72" s="1">
        <v>60</v>
      </c>
      <c r="I72" s="1" t="s">
        <v>38</v>
      </c>
      <c r="J72" s="1"/>
      <c r="K72" s="1">
        <f t="shared" si="15"/>
        <v>0</v>
      </c>
      <c r="L72" s="1"/>
      <c r="M72" s="1"/>
      <c r="N72" s="1"/>
      <c r="O72" s="17"/>
      <c r="P72" s="1">
        <f t="shared" si="16"/>
        <v>0</v>
      </c>
      <c r="Q72" s="18">
        <v>10</v>
      </c>
      <c r="R72" s="5"/>
      <c r="S72" s="1"/>
      <c r="T72" s="1" t="e">
        <f t="shared" si="17"/>
        <v>#DIV/0!</v>
      </c>
      <c r="U72" s="1" t="e">
        <f t="shared" si="18"/>
        <v>#DIV/0!</v>
      </c>
      <c r="V72" s="1">
        <v>0</v>
      </c>
      <c r="W72" s="1">
        <v>0</v>
      </c>
      <c r="X72" s="1">
        <v>-1</v>
      </c>
      <c r="Y72" s="1">
        <v>-1.2</v>
      </c>
      <c r="Z72" s="1">
        <v>-0.4</v>
      </c>
      <c r="AA72" s="1">
        <v>-0.2</v>
      </c>
      <c r="AB72" s="1">
        <v>0</v>
      </c>
      <c r="AC72" s="1">
        <v>0</v>
      </c>
      <c r="AD72" s="1">
        <v>0</v>
      </c>
      <c r="AE72" s="1">
        <v>-0.2</v>
      </c>
      <c r="AF72" s="17" t="s">
        <v>117</v>
      </c>
      <c r="AG72" s="1">
        <f>G72*Q72</f>
        <v>1.5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119</v>
      </c>
      <c r="B73" s="14" t="s">
        <v>43</v>
      </c>
      <c r="C73" s="14"/>
      <c r="D73" s="14"/>
      <c r="E73" s="14"/>
      <c r="F73" s="14"/>
      <c r="G73" s="15">
        <v>0</v>
      </c>
      <c r="H73" s="14">
        <v>55</v>
      </c>
      <c r="I73" s="14" t="s">
        <v>38</v>
      </c>
      <c r="J73" s="14">
        <v>10</v>
      </c>
      <c r="K73" s="14">
        <f t="shared" si="15"/>
        <v>-10</v>
      </c>
      <c r="L73" s="14"/>
      <c r="M73" s="14"/>
      <c r="N73" s="14"/>
      <c r="O73" s="14"/>
      <c r="P73" s="14">
        <f t="shared" si="16"/>
        <v>0</v>
      </c>
      <c r="Q73" s="16"/>
      <c r="R73" s="16"/>
      <c r="S73" s="14"/>
      <c r="T73" s="14" t="e">
        <f t="shared" si="17"/>
        <v>#DIV/0!</v>
      </c>
      <c r="U73" s="14" t="e">
        <f t="shared" si="18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 t="s">
        <v>68</v>
      </c>
      <c r="AG73" s="14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120</v>
      </c>
      <c r="B74" s="1" t="s">
        <v>37</v>
      </c>
      <c r="C74" s="1">
        <v>79.039000000000001</v>
      </c>
      <c r="D74" s="1"/>
      <c r="E74" s="1">
        <v>1.43</v>
      </c>
      <c r="F74" s="1">
        <v>66.063999999999993</v>
      </c>
      <c r="G74" s="7">
        <v>1</v>
      </c>
      <c r="H74" s="1">
        <v>55</v>
      </c>
      <c r="I74" s="1" t="s">
        <v>38</v>
      </c>
      <c r="J74" s="1">
        <v>1.3</v>
      </c>
      <c r="K74" s="1">
        <f t="shared" si="15"/>
        <v>0.12999999999999989</v>
      </c>
      <c r="L74" s="1"/>
      <c r="M74" s="1"/>
      <c r="N74" s="1"/>
      <c r="O74" s="1"/>
      <c r="P74" s="1">
        <f t="shared" si="16"/>
        <v>0.28599999999999998</v>
      </c>
      <c r="Q74" s="5"/>
      <c r="R74" s="5"/>
      <c r="S74" s="1"/>
      <c r="T74" s="1">
        <f t="shared" si="17"/>
        <v>230.99300699300699</v>
      </c>
      <c r="U74" s="1">
        <f t="shared" si="18"/>
        <v>230.99300699300699</v>
      </c>
      <c r="V74" s="1">
        <v>4.9058000000000002</v>
      </c>
      <c r="W74" s="1">
        <v>4.9058000000000002</v>
      </c>
      <c r="X74" s="1">
        <v>0.86119999999999997</v>
      </c>
      <c r="Y74" s="1">
        <v>0.86119999999999997</v>
      </c>
      <c r="Z74" s="1">
        <v>7.5977999999999994</v>
      </c>
      <c r="AA74" s="1">
        <v>7.5977999999999994</v>
      </c>
      <c r="AB74" s="1">
        <v>0</v>
      </c>
      <c r="AC74" s="1">
        <v>0</v>
      </c>
      <c r="AD74" s="1">
        <v>0.2656</v>
      </c>
      <c r="AE74" s="1">
        <v>0.2656</v>
      </c>
      <c r="AF74" s="20" t="s">
        <v>47</v>
      </c>
      <c r="AG74" s="1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121</v>
      </c>
      <c r="B75" s="14" t="s">
        <v>37</v>
      </c>
      <c r="C75" s="14"/>
      <c r="D75" s="14"/>
      <c r="E75" s="14"/>
      <c r="F75" s="14"/>
      <c r="G75" s="15">
        <v>0</v>
      </c>
      <c r="H75" s="14">
        <v>50</v>
      </c>
      <c r="I75" s="14" t="s">
        <v>38</v>
      </c>
      <c r="J75" s="14"/>
      <c r="K75" s="14">
        <f t="shared" si="15"/>
        <v>0</v>
      </c>
      <c r="L75" s="14"/>
      <c r="M75" s="14"/>
      <c r="N75" s="14"/>
      <c r="O75" s="14"/>
      <c r="P75" s="14">
        <f t="shared" si="16"/>
        <v>0</v>
      </c>
      <c r="Q75" s="16"/>
      <c r="R75" s="16"/>
      <c r="S75" s="14"/>
      <c r="T75" s="14" t="e">
        <f t="shared" si="17"/>
        <v>#DIV/0!</v>
      </c>
      <c r="U75" s="14" t="e">
        <f t="shared" si="18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 t="s">
        <v>68</v>
      </c>
      <c r="AG75" s="14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43</v>
      </c>
      <c r="C76" s="1">
        <v>15</v>
      </c>
      <c r="D76" s="1"/>
      <c r="E76" s="1">
        <v>4</v>
      </c>
      <c r="F76" s="1">
        <v>10</v>
      </c>
      <c r="G76" s="7">
        <v>0.2</v>
      </c>
      <c r="H76" s="1">
        <v>40</v>
      </c>
      <c r="I76" s="1" t="s">
        <v>38</v>
      </c>
      <c r="J76" s="1">
        <v>4</v>
      </c>
      <c r="K76" s="1">
        <f t="shared" si="15"/>
        <v>0</v>
      </c>
      <c r="L76" s="1"/>
      <c r="M76" s="1"/>
      <c r="N76" s="1"/>
      <c r="O76" s="1"/>
      <c r="P76" s="1">
        <f t="shared" si="16"/>
        <v>0.8</v>
      </c>
      <c r="Q76" s="5"/>
      <c r="R76" s="5"/>
      <c r="S76" s="1"/>
      <c r="T76" s="1">
        <f t="shared" si="17"/>
        <v>12.5</v>
      </c>
      <c r="U76" s="1">
        <f t="shared" si="18"/>
        <v>12.5</v>
      </c>
      <c r="V76" s="1">
        <v>0.2</v>
      </c>
      <c r="W76" s="1">
        <v>0</v>
      </c>
      <c r="X76" s="1">
        <v>-0.8</v>
      </c>
      <c r="Y76" s="1">
        <v>-0.6</v>
      </c>
      <c r="Z76" s="1">
        <v>0.6</v>
      </c>
      <c r="AA76" s="1">
        <v>0.8</v>
      </c>
      <c r="AB76" s="1">
        <v>0.6</v>
      </c>
      <c r="AC76" s="1">
        <v>0.2</v>
      </c>
      <c r="AD76" s="1">
        <v>-1.4</v>
      </c>
      <c r="AE76" s="1">
        <v>-1.8</v>
      </c>
      <c r="AF76" s="21" t="s">
        <v>143</v>
      </c>
      <c r="AG76" s="1">
        <f t="shared" ref="AG76:AG84" si="19"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123</v>
      </c>
      <c r="B77" s="1" t="s">
        <v>43</v>
      </c>
      <c r="C77" s="1">
        <v>14</v>
      </c>
      <c r="D77" s="1"/>
      <c r="E77" s="1"/>
      <c r="F77" s="1">
        <v>14</v>
      </c>
      <c r="G77" s="7">
        <v>0.2</v>
      </c>
      <c r="H77" s="1">
        <v>35</v>
      </c>
      <c r="I77" s="1" t="s">
        <v>38</v>
      </c>
      <c r="J77" s="1">
        <v>20</v>
      </c>
      <c r="K77" s="1">
        <f t="shared" si="15"/>
        <v>-20</v>
      </c>
      <c r="L77" s="1"/>
      <c r="M77" s="1"/>
      <c r="N77" s="1"/>
      <c r="O77" s="1"/>
      <c r="P77" s="1">
        <f t="shared" si="16"/>
        <v>0</v>
      </c>
      <c r="Q77" s="5"/>
      <c r="R77" s="5"/>
      <c r="S77" s="1"/>
      <c r="T77" s="1" t="e">
        <f t="shared" si="17"/>
        <v>#DIV/0!</v>
      </c>
      <c r="U77" s="1" t="e">
        <f t="shared" si="18"/>
        <v>#DIV/0!</v>
      </c>
      <c r="V77" s="1">
        <v>-1.4</v>
      </c>
      <c r="W77" s="1">
        <v>-1.4</v>
      </c>
      <c r="X77" s="1">
        <v>1.2</v>
      </c>
      <c r="Y77" s="1">
        <v>1.8</v>
      </c>
      <c r="Z77" s="1">
        <v>0.2</v>
      </c>
      <c r="AA77" s="1">
        <v>-1</v>
      </c>
      <c r="AB77" s="1">
        <v>-0.4</v>
      </c>
      <c r="AC77" s="1">
        <v>1.8</v>
      </c>
      <c r="AD77" s="1">
        <v>4</v>
      </c>
      <c r="AE77" s="1">
        <v>1.6</v>
      </c>
      <c r="AF77" s="21" t="s">
        <v>144</v>
      </c>
      <c r="AG77" s="1">
        <f t="shared" si="1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2" t="s">
        <v>124</v>
      </c>
      <c r="B78" s="22" t="s">
        <v>37</v>
      </c>
      <c r="C78" s="22">
        <v>68.582999999999998</v>
      </c>
      <c r="D78" s="22">
        <v>127.52</v>
      </c>
      <c r="E78" s="22">
        <v>94.245999999999995</v>
      </c>
      <c r="F78" s="22">
        <v>92.534999999999997</v>
      </c>
      <c r="G78" s="23">
        <v>1</v>
      </c>
      <c r="H78" s="22">
        <v>60</v>
      </c>
      <c r="I78" s="22" t="s">
        <v>38</v>
      </c>
      <c r="J78" s="22">
        <v>91.8</v>
      </c>
      <c r="K78" s="22">
        <f t="shared" si="15"/>
        <v>2.445999999999998</v>
      </c>
      <c r="L78" s="22"/>
      <c r="M78" s="22"/>
      <c r="N78" s="22"/>
      <c r="O78" s="22">
        <v>12.90776</v>
      </c>
      <c r="P78" s="22">
        <f t="shared" si="16"/>
        <v>18.8492</v>
      </c>
      <c r="Q78" s="24">
        <f>11*P78-O78-N78-F78</f>
        <v>101.89843999999999</v>
      </c>
      <c r="R78" s="24"/>
      <c r="S78" s="22"/>
      <c r="T78" s="22">
        <f t="shared" si="17"/>
        <v>11</v>
      </c>
      <c r="U78" s="22">
        <f t="shared" si="18"/>
        <v>5.5940177832480948</v>
      </c>
      <c r="V78" s="22">
        <v>16.654399999999999</v>
      </c>
      <c r="W78" s="22">
        <v>16.495999999999999</v>
      </c>
      <c r="X78" s="22">
        <v>20.134799999999998</v>
      </c>
      <c r="Y78" s="22">
        <v>20.6374</v>
      </c>
      <c r="Z78" s="22">
        <v>18.975200000000001</v>
      </c>
      <c r="AA78" s="22">
        <v>17.419799999999999</v>
      </c>
      <c r="AB78" s="22">
        <v>18.909199999999998</v>
      </c>
      <c r="AC78" s="22">
        <v>20.927600000000002</v>
      </c>
      <c r="AD78" s="22">
        <v>27.474</v>
      </c>
      <c r="AE78" s="22">
        <v>31.840800000000002</v>
      </c>
      <c r="AF78" s="22" t="s">
        <v>146</v>
      </c>
      <c r="AG78" s="22">
        <f t="shared" si="19"/>
        <v>101.89843999999999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5" t="s">
        <v>125</v>
      </c>
      <c r="B79" s="25" t="s">
        <v>37</v>
      </c>
      <c r="C79" s="25">
        <v>323.81400000000002</v>
      </c>
      <c r="D79" s="25">
        <v>1510.95</v>
      </c>
      <c r="E79" s="25">
        <v>739.25300000000004</v>
      </c>
      <c r="F79" s="25">
        <v>936.274</v>
      </c>
      <c r="G79" s="26">
        <v>1</v>
      </c>
      <c r="H79" s="25">
        <v>60</v>
      </c>
      <c r="I79" s="25" t="s">
        <v>38</v>
      </c>
      <c r="J79" s="25">
        <v>742.5</v>
      </c>
      <c r="K79" s="25">
        <f t="shared" si="15"/>
        <v>-3.2469999999999573</v>
      </c>
      <c r="L79" s="25"/>
      <c r="M79" s="25"/>
      <c r="N79" s="25"/>
      <c r="O79" s="25"/>
      <c r="P79" s="25">
        <f t="shared" si="16"/>
        <v>147.85060000000001</v>
      </c>
      <c r="Q79" s="27">
        <f>9*P79-O79-N79-F79</f>
        <v>394.3814000000001</v>
      </c>
      <c r="R79" s="27"/>
      <c r="S79" s="25"/>
      <c r="T79" s="25">
        <f t="shared" si="17"/>
        <v>9</v>
      </c>
      <c r="U79" s="25">
        <f t="shared" si="18"/>
        <v>6.3325681464938253</v>
      </c>
      <c r="V79" s="25">
        <v>134.7706</v>
      </c>
      <c r="W79" s="25">
        <v>153.56059999999999</v>
      </c>
      <c r="X79" s="25">
        <v>176.9194</v>
      </c>
      <c r="Y79" s="25">
        <v>165.52379999999999</v>
      </c>
      <c r="Z79" s="25">
        <v>140.32320000000001</v>
      </c>
      <c r="AA79" s="25">
        <v>133.28479999999999</v>
      </c>
      <c r="AB79" s="25">
        <v>112.2328</v>
      </c>
      <c r="AC79" s="25">
        <v>124.13460000000001</v>
      </c>
      <c r="AD79" s="25">
        <v>161.9598</v>
      </c>
      <c r="AE79" s="25">
        <v>160.874</v>
      </c>
      <c r="AF79" s="25" t="s">
        <v>59</v>
      </c>
      <c r="AG79" s="25">
        <f t="shared" si="19"/>
        <v>394.3814000000001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5" t="s">
        <v>126</v>
      </c>
      <c r="B80" s="25" t="s">
        <v>37</v>
      </c>
      <c r="C80" s="25">
        <v>-4.2999999999999997E-2</v>
      </c>
      <c r="D80" s="25">
        <v>2715.232</v>
      </c>
      <c r="E80" s="25">
        <v>733.16600000000005</v>
      </c>
      <c r="F80" s="25">
        <v>1981.3779999999999</v>
      </c>
      <c r="G80" s="26">
        <v>1</v>
      </c>
      <c r="H80" s="25">
        <v>60</v>
      </c>
      <c r="I80" s="25" t="s">
        <v>38</v>
      </c>
      <c r="J80" s="25">
        <v>732.495</v>
      </c>
      <c r="K80" s="25">
        <f t="shared" si="15"/>
        <v>0.67100000000004911</v>
      </c>
      <c r="L80" s="25"/>
      <c r="M80" s="25"/>
      <c r="N80" s="25"/>
      <c r="O80" s="25"/>
      <c r="P80" s="25">
        <f t="shared" si="16"/>
        <v>146.63320000000002</v>
      </c>
      <c r="Q80" s="27"/>
      <c r="R80" s="27"/>
      <c r="S80" s="25"/>
      <c r="T80" s="25">
        <f t="shared" si="17"/>
        <v>13.512478756516257</v>
      </c>
      <c r="U80" s="25">
        <f t="shared" si="18"/>
        <v>13.512478756516257</v>
      </c>
      <c r="V80" s="25">
        <v>88.441600000000008</v>
      </c>
      <c r="W80" s="25">
        <v>96.750399999999999</v>
      </c>
      <c r="X80" s="25">
        <v>234.74199999999999</v>
      </c>
      <c r="Y80" s="25">
        <v>219.55699999999999</v>
      </c>
      <c r="Z80" s="25">
        <v>127.486</v>
      </c>
      <c r="AA80" s="25">
        <v>113.2098</v>
      </c>
      <c r="AB80" s="25">
        <v>66.593400000000003</v>
      </c>
      <c r="AC80" s="25">
        <v>82.045400000000001</v>
      </c>
      <c r="AD80" s="25">
        <v>150.49860000000001</v>
      </c>
      <c r="AE80" s="25">
        <v>163.66300000000001</v>
      </c>
      <c r="AF80" s="28" t="s">
        <v>59</v>
      </c>
      <c r="AG80" s="25">
        <f t="shared" si="19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2" t="s">
        <v>127</v>
      </c>
      <c r="B81" s="22" t="s">
        <v>37</v>
      </c>
      <c r="C81" s="22">
        <v>99.96</v>
      </c>
      <c r="D81" s="22">
        <v>2053.0909999999999</v>
      </c>
      <c r="E81" s="22">
        <v>800.47900000000004</v>
      </c>
      <c r="F81" s="22">
        <v>1256.924</v>
      </c>
      <c r="G81" s="23">
        <v>1</v>
      </c>
      <c r="H81" s="22">
        <v>60</v>
      </c>
      <c r="I81" s="22" t="s">
        <v>38</v>
      </c>
      <c r="J81" s="22">
        <v>804.5</v>
      </c>
      <c r="K81" s="22">
        <f t="shared" si="15"/>
        <v>-4.0209999999999582</v>
      </c>
      <c r="L81" s="22"/>
      <c r="M81" s="22"/>
      <c r="N81" s="22"/>
      <c r="O81" s="22"/>
      <c r="P81" s="22">
        <f t="shared" si="16"/>
        <v>160.0958</v>
      </c>
      <c r="Q81" s="24">
        <f>11*P81-O81-N81-F81</f>
        <v>504.12979999999993</v>
      </c>
      <c r="R81" s="24"/>
      <c r="S81" s="22"/>
      <c r="T81" s="22">
        <f t="shared" si="17"/>
        <v>11</v>
      </c>
      <c r="U81" s="22">
        <f t="shared" si="18"/>
        <v>7.851074169341107</v>
      </c>
      <c r="V81" s="22">
        <v>139.01900000000001</v>
      </c>
      <c r="W81" s="22">
        <v>149.36699999999999</v>
      </c>
      <c r="X81" s="22">
        <v>208.3836</v>
      </c>
      <c r="Y81" s="22">
        <v>196.19560000000001</v>
      </c>
      <c r="Z81" s="22">
        <v>150.35919999999999</v>
      </c>
      <c r="AA81" s="22">
        <v>168.37</v>
      </c>
      <c r="AB81" s="22">
        <v>238.22880000000001</v>
      </c>
      <c r="AC81" s="22">
        <v>246.84620000000001</v>
      </c>
      <c r="AD81" s="22">
        <v>267.13240000000002</v>
      </c>
      <c r="AE81" s="22">
        <v>289.25299999999999</v>
      </c>
      <c r="AF81" s="22" t="s">
        <v>147</v>
      </c>
      <c r="AG81" s="22">
        <f t="shared" si="19"/>
        <v>504.12979999999993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37</v>
      </c>
      <c r="C82" s="1">
        <v>41.003999999999998</v>
      </c>
      <c r="D82" s="1"/>
      <c r="E82" s="1">
        <v>4.0739999999999998</v>
      </c>
      <c r="F82" s="1">
        <v>32.869999999999997</v>
      </c>
      <c r="G82" s="7">
        <v>1</v>
      </c>
      <c r="H82" s="1">
        <v>55</v>
      </c>
      <c r="I82" s="1" t="s">
        <v>38</v>
      </c>
      <c r="J82" s="1">
        <v>3.9</v>
      </c>
      <c r="K82" s="1">
        <f t="shared" si="15"/>
        <v>0.17399999999999993</v>
      </c>
      <c r="L82" s="1"/>
      <c r="M82" s="1"/>
      <c r="N82" s="1"/>
      <c r="O82" s="1"/>
      <c r="P82" s="1">
        <f t="shared" si="16"/>
        <v>0.81479999999999997</v>
      </c>
      <c r="Q82" s="5"/>
      <c r="R82" s="5"/>
      <c r="S82" s="1"/>
      <c r="T82" s="1">
        <f t="shared" si="17"/>
        <v>40.341188021600388</v>
      </c>
      <c r="U82" s="1">
        <f t="shared" si="18"/>
        <v>40.341188021600388</v>
      </c>
      <c r="V82" s="1">
        <v>1.0871999999999999</v>
      </c>
      <c r="W82" s="1">
        <v>1.0826</v>
      </c>
      <c r="X82" s="1">
        <v>1.0793999999999999</v>
      </c>
      <c r="Y82" s="1">
        <v>1.6244000000000001</v>
      </c>
      <c r="Z82" s="1">
        <v>2.4398</v>
      </c>
      <c r="AA82" s="1">
        <v>2.44</v>
      </c>
      <c r="AB82" s="1">
        <v>0.81579999999999997</v>
      </c>
      <c r="AC82" s="1">
        <v>0.27160000000000001</v>
      </c>
      <c r="AD82" s="1">
        <v>2.3506</v>
      </c>
      <c r="AE82" s="1">
        <v>1.8153999999999999</v>
      </c>
      <c r="AF82" s="20" t="s">
        <v>47</v>
      </c>
      <c r="AG82" s="1">
        <f t="shared" si="19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37</v>
      </c>
      <c r="C83" s="1">
        <v>23.021999999999998</v>
      </c>
      <c r="D83" s="1"/>
      <c r="E83" s="1">
        <v>2.673</v>
      </c>
      <c r="F83" s="1">
        <v>16.341000000000001</v>
      </c>
      <c r="G83" s="7">
        <v>1</v>
      </c>
      <c r="H83" s="1">
        <v>55</v>
      </c>
      <c r="I83" s="1" t="s">
        <v>38</v>
      </c>
      <c r="J83" s="1">
        <v>2.6</v>
      </c>
      <c r="K83" s="1">
        <f t="shared" si="15"/>
        <v>7.2999999999999954E-2</v>
      </c>
      <c r="L83" s="1"/>
      <c r="M83" s="1"/>
      <c r="N83" s="1"/>
      <c r="O83" s="1"/>
      <c r="P83" s="1">
        <f t="shared" si="16"/>
        <v>0.53459999999999996</v>
      </c>
      <c r="Q83" s="5"/>
      <c r="R83" s="5"/>
      <c r="S83" s="1"/>
      <c r="T83" s="1">
        <f t="shared" si="17"/>
        <v>30.566778900112237</v>
      </c>
      <c r="U83" s="1">
        <f t="shared" si="18"/>
        <v>30.566778900112237</v>
      </c>
      <c r="V83" s="1">
        <v>1.609</v>
      </c>
      <c r="W83" s="1">
        <v>1.609</v>
      </c>
      <c r="X83" s="1">
        <v>0.45400000000000001</v>
      </c>
      <c r="Y83" s="1">
        <v>0.45400000000000001</v>
      </c>
      <c r="Z83" s="1">
        <v>2.1472000000000002</v>
      </c>
      <c r="AA83" s="1">
        <v>2.1472000000000002</v>
      </c>
      <c r="AB83" s="1">
        <v>0.53760000000000008</v>
      </c>
      <c r="AC83" s="1">
        <v>0.80920000000000003</v>
      </c>
      <c r="AD83" s="1">
        <v>2.0304000000000002</v>
      </c>
      <c r="AE83" s="1">
        <v>2.0284</v>
      </c>
      <c r="AF83" s="20" t="s">
        <v>47</v>
      </c>
      <c r="AG83" s="1">
        <f t="shared" si="19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37</v>
      </c>
      <c r="C84" s="1">
        <v>17.542999999999999</v>
      </c>
      <c r="D84" s="1"/>
      <c r="E84" s="1">
        <v>1.36</v>
      </c>
      <c r="F84" s="1">
        <v>13.467000000000001</v>
      </c>
      <c r="G84" s="7">
        <v>1</v>
      </c>
      <c r="H84" s="1">
        <v>55</v>
      </c>
      <c r="I84" s="1" t="s">
        <v>38</v>
      </c>
      <c r="J84" s="1">
        <v>1.3</v>
      </c>
      <c r="K84" s="1">
        <f t="shared" si="15"/>
        <v>6.0000000000000053E-2</v>
      </c>
      <c r="L84" s="1"/>
      <c r="M84" s="1"/>
      <c r="N84" s="1"/>
      <c r="O84" s="1"/>
      <c r="P84" s="1">
        <f t="shared" si="16"/>
        <v>0.27200000000000002</v>
      </c>
      <c r="Q84" s="5"/>
      <c r="R84" s="5"/>
      <c r="S84" s="1"/>
      <c r="T84" s="1">
        <f t="shared" si="17"/>
        <v>49.511029411764703</v>
      </c>
      <c r="U84" s="1">
        <f t="shared" si="18"/>
        <v>49.511029411764703</v>
      </c>
      <c r="V84" s="1">
        <v>0.54320000000000002</v>
      </c>
      <c r="W84" s="1">
        <v>0.81479999999999997</v>
      </c>
      <c r="X84" s="1">
        <v>0.80740000000000001</v>
      </c>
      <c r="Y84" s="1">
        <v>0.53579999999999994</v>
      </c>
      <c r="Z84" s="1">
        <v>1.341</v>
      </c>
      <c r="AA84" s="1">
        <v>1.341</v>
      </c>
      <c r="AB84" s="1">
        <v>0</v>
      </c>
      <c r="AC84" s="1">
        <v>0</v>
      </c>
      <c r="AD84" s="1">
        <v>1.6636</v>
      </c>
      <c r="AE84" s="1">
        <v>1.6636</v>
      </c>
      <c r="AF84" s="20" t="s">
        <v>47</v>
      </c>
      <c r="AG84" s="1">
        <f t="shared" si="19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131</v>
      </c>
      <c r="B85" s="14" t="s">
        <v>37</v>
      </c>
      <c r="C85" s="14"/>
      <c r="D85" s="14"/>
      <c r="E85" s="14"/>
      <c r="F85" s="14"/>
      <c r="G85" s="15">
        <v>0</v>
      </c>
      <c r="H85" s="14">
        <v>60</v>
      </c>
      <c r="I85" s="14" t="s">
        <v>38</v>
      </c>
      <c r="J85" s="14"/>
      <c r="K85" s="14">
        <f t="shared" si="15"/>
        <v>0</v>
      </c>
      <c r="L85" s="14"/>
      <c r="M85" s="14"/>
      <c r="N85" s="14"/>
      <c r="O85" s="14"/>
      <c r="P85" s="14">
        <f t="shared" si="16"/>
        <v>0</v>
      </c>
      <c r="Q85" s="16"/>
      <c r="R85" s="16"/>
      <c r="S85" s="14"/>
      <c r="T85" s="14" t="e">
        <f t="shared" si="17"/>
        <v>#DIV/0!</v>
      </c>
      <c r="U85" s="14" t="e">
        <f t="shared" si="18"/>
        <v>#DIV/0!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 t="s">
        <v>68</v>
      </c>
      <c r="AG85" s="14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43</v>
      </c>
      <c r="C86" s="1"/>
      <c r="D86" s="1">
        <v>60</v>
      </c>
      <c r="E86" s="1">
        <v>5</v>
      </c>
      <c r="F86" s="1">
        <v>51</v>
      </c>
      <c r="G86" s="7">
        <v>0.3</v>
      </c>
      <c r="H86" s="1">
        <v>40</v>
      </c>
      <c r="I86" s="1" t="s">
        <v>38</v>
      </c>
      <c r="J86" s="1">
        <v>17</v>
      </c>
      <c r="K86" s="1">
        <f t="shared" si="15"/>
        <v>-12</v>
      </c>
      <c r="L86" s="1"/>
      <c r="M86" s="1"/>
      <c r="N86" s="1"/>
      <c r="O86" s="1"/>
      <c r="P86" s="1">
        <f t="shared" si="16"/>
        <v>1</v>
      </c>
      <c r="Q86" s="5"/>
      <c r="R86" s="5"/>
      <c r="S86" s="1"/>
      <c r="T86" s="1">
        <f t="shared" si="17"/>
        <v>51</v>
      </c>
      <c r="U86" s="1">
        <f t="shared" si="18"/>
        <v>51</v>
      </c>
      <c r="V86" s="1">
        <v>-0.6</v>
      </c>
      <c r="W86" s="1">
        <v>-0.8</v>
      </c>
      <c r="X86" s="1">
        <v>4.8</v>
      </c>
      <c r="Y86" s="1">
        <v>5.4</v>
      </c>
      <c r="Z86" s="1">
        <v>1.8</v>
      </c>
      <c r="AA86" s="1">
        <v>1.4</v>
      </c>
      <c r="AB86" s="1">
        <v>1.2</v>
      </c>
      <c r="AC86" s="1">
        <v>1.8</v>
      </c>
      <c r="AD86" s="1">
        <v>4.2</v>
      </c>
      <c r="AE86" s="1">
        <v>4</v>
      </c>
      <c r="AF86" s="1"/>
      <c r="AG86" s="1">
        <f t="shared" ref="AG86:AG94" si="20"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43</v>
      </c>
      <c r="C87" s="1">
        <v>9</v>
      </c>
      <c r="D87" s="1"/>
      <c r="E87" s="1">
        <v>7</v>
      </c>
      <c r="F87" s="1"/>
      <c r="G87" s="7">
        <v>0.3</v>
      </c>
      <c r="H87" s="1">
        <v>40</v>
      </c>
      <c r="I87" s="1" t="s">
        <v>38</v>
      </c>
      <c r="J87" s="1">
        <v>11</v>
      </c>
      <c r="K87" s="1">
        <f t="shared" si="15"/>
        <v>-4</v>
      </c>
      <c r="L87" s="1"/>
      <c r="M87" s="1"/>
      <c r="N87" s="1">
        <v>25</v>
      </c>
      <c r="O87" s="1"/>
      <c r="P87" s="1">
        <f t="shared" si="16"/>
        <v>1.4</v>
      </c>
      <c r="Q87" s="5"/>
      <c r="R87" s="5"/>
      <c r="S87" s="1"/>
      <c r="T87" s="1">
        <f t="shared" si="17"/>
        <v>17.857142857142858</v>
      </c>
      <c r="U87" s="1">
        <f t="shared" si="18"/>
        <v>17.857142857142858</v>
      </c>
      <c r="V87" s="1">
        <v>2.4</v>
      </c>
      <c r="W87" s="1">
        <v>3.4</v>
      </c>
      <c r="X87" s="1">
        <v>2.2000000000000002</v>
      </c>
      <c r="Y87" s="1">
        <v>1.2</v>
      </c>
      <c r="Z87" s="1">
        <v>0.8</v>
      </c>
      <c r="AA87" s="1">
        <v>0.6</v>
      </c>
      <c r="AB87" s="1">
        <v>4</v>
      </c>
      <c r="AC87" s="1">
        <v>4.2</v>
      </c>
      <c r="AD87" s="1">
        <v>3.8</v>
      </c>
      <c r="AE87" s="1">
        <v>3.6</v>
      </c>
      <c r="AF87" s="1"/>
      <c r="AG87" s="1">
        <f t="shared" si="20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43</v>
      </c>
      <c r="C88" s="1">
        <v>7</v>
      </c>
      <c r="D88" s="1">
        <v>54</v>
      </c>
      <c r="E88" s="1">
        <v>34</v>
      </c>
      <c r="F88" s="1">
        <v>18</v>
      </c>
      <c r="G88" s="7">
        <v>0.3</v>
      </c>
      <c r="H88" s="1">
        <v>40</v>
      </c>
      <c r="I88" s="1" t="s">
        <v>38</v>
      </c>
      <c r="J88" s="1">
        <v>47</v>
      </c>
      <c r="K88" s="1">
        <f t="shared" si="15"/>
        <v>-13</v>
      </c>
      <c r="L88" s="1"/>
      <c r="M88" s="1"/>
      <c r="N88" s="1">
        <v>24.800000000000011</v>
      </c>
      <c r="O88" s="1">
        <v>20.599999999999991</v>
      </c>
      <c r="P88" s="1">
        <f t="shared" si="16"/>
        <v>6.8</v>
      </c>
      <c r="Q88" s="5">
        <f t="shared" ref="Q88:Q93" si="21">10*P88-O88-N88-F88</f>
        <v>4.5999999999999943</v>
      </c>
      <c r="R88" s="5"/>
      <c r="S88" s="1"/>
      <c r="T88" s="1">
        <f t="shared" si="17"/>
        <v>10</v>
      </c>
      <c r="U88" s="1">
        <f t="shared" si="18"/>
        <v>9.3235294117647065</v>
      </c>
      <c r="V88" s="1">
        <v>8.6</v>
      </c>
      <c r="W88" s="1">
        <v>12.6</v>
      </c>
      <c r="X88" s="1">
        <v>13</v>
      </c>
      <c r="Y88" s="1">
        <v>12</v>
      </c>
      <c r="Z88" s="1">
        <v>9.8000000000000007</v>
      </c>
      <c r="AA88" s="1">
        <v>10.199999999999999</v>
      </c>
      <c r="AB88" s="1">
        <v>10.6</v>
      </c>
      <c r="AC88" s="1">
        <v>9.8000000000000007</v>
      </c>
      <c r="AD88" s="1">
        <v>9.6</v>
      </c>
      <c r="AE88" s="1">
        <v>8</v>
      </c>
      <c r="AF88" s="1"/>
      <c r="AG88" s="1">
        <f t="shared" si="20"/>
        <v>1.3799999999999983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2" t="s">
        <v>135</v>
      </c>
      <c r="B89" s="22" t="s">
        <v>37</v>
      </c>
      <c r="C89" s="22">
        <v>361.60399999999998</v>
      </c>
      <c r="D89" s="22">
        <v>130.953</v>
      </c>
      <c r="E89" s="22">
        <v>362.71300000000002</v>
      </c>
      <c r="F89" s="22">
        <v>67.867999999999995</v>
      </c>
      <c r="G89" s="23">
        <v>1</v>
      </c>
      <c r="H89" s="22">
        <v>40</v>
      </c>
      <c r="I89" s="22" t="s">
        <v>38</v>
      </c>
      <c r="J89" s="22">
        <v>331.1</v>
      </c>
      <c r="K89" s="22">
        <f t="shared" si="15"/>
        <v>31.613</v>
      </c>
      <c r="L89" s="22"/>
      <c r="M89" s="22"/>
      <c r="N89" s="22">
        <v>303.47079999999988</v>
      </c>
      <c r="O89" s="22">
        <v>143.34260000000009</v>
      </c>
      <c r="P89" s="22">
        <f t="shared" si="16"/>
        <v>72.542600000000007</v>
      </c>
      <c r="Q89" s="24">
        <f>11*P89-O89-N89-F89</f>
        <v>283.2872000000001</v>
      </c>
      <c r="R89" s="24"/>
      <c r="S89" s="22"/>
      <c r="T89" s="22">
        <f t="shared" si="17"/>
        <v>11</v>
      </c>
      <c r="U89" s="22">
        <f t="shared" si="18"/>
        <v>7.0948849365751974</v>
      </c>
      <c r="V89" s="22">
        <v>72.462599999999995</v>
      </c>
      <c r="W89" s="22">
        <v>72.644599999999997</v>
      </c>
      <c r="X89" s="22">
        <v>64.650199999999998</v>
      </c>
      <c r="Y89" s="22">
        <v>52.048999999999999</v>
      </c>
      <c r="Z89" s="22">
        <v>64.1678</v>
      </c>
      <c r="AA89" s="22">
        <v>74.921999999999997</v>
      </c>
      <c r="AB89" s="22">
        <v>94.678799999999995</v>
      </c>
      <c r="AC89" s="22">
        <v>87.581800000000001</v>
      </c>
      <c r="AD89" s="22">
        <v>50.5304</v>
      </c>
      <c r="AE89" s="22">
        <v>68.042000000000002</v>
      </c>
      <c r="AF89" s="22" t="s">
        <v>146</v>
      </c>
      <c r="AG89" s="22">
        <f t="shared" si="20"/>
        <v>283.2872000000001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43</v>
      </c>
      <c r="C90" s="1"/>
      <c r="D90" s="1">
        <v>42</v>
      </c>
      <c r="E90" s="1">
        <v>37</v>
      </c>
      <c r="F90" s="1">
        <v>-1</v>
      </c>
      <c r="G90" s="7">
        <v>0.3</v>
      </c>
      <c r="H90" s="1">
        <v>40</v>
      </c>
      <c r="I90" s="1" t="s">
        <v>38</v>
      </c>
      <c r="J90" s="1">
        <v>55</v>
      </c>
      <c r="K90" s="1">
        <f t="shared" si="15"/>
        <v>-18</v>
      </c>
      <c r="L90" s="1"/>
      <c r="M90" s="1"/>
      <c r="N90" s="1">
        <v>42.799999999999983</v>
      </c>
      <c r="O90" s="1">
        <v>5.4000000000000057</v>
      </c>
      <c r="P90" s="1">
        <f t="shared" si="16"/>
        <v>7.4</v>
      </c>
      <c r="Q90" s="5">
        <f t="shared" si="21"/>
        <v>26.800000000000011</v>
      </c>
      <c r="R90" s="5"/>
      <c r="S90" s="1"/>
      <c r="T90" s="1">
        <f t="shared" si="17"/>
        <v>10</v>
      </c>
      <c r="U90" s="1">
        <f t="shared" si="18"/>
        <v>6.3783783783783763</v>
      </c>
      <c r="V90" s="1">
        <v>8.1999999999999993</v>
      </c>
      <c r="W90" s="1">
        <v>8.1999999999999993</v>
      </c>
      <c r="X90" s="1">
        <v>5.8</v>
      </c>
      <c r="Y90" s="1">
        <v>7.6</v>
      </c>
      <c r="Z90" s="1">
        <v>10.6</v>
      </c>
      <c r="AA90" s="1">
        <v>11.4</v>
      </c>
      <c r="AB90" s="1">
        <v>11.4</v>
      </c>
      <c r="AC90" s="1">
        <v>11</v>
      </c>
      <c r="AD90" s="1">
        <v>14</v>
      </c>
      <c r="AE90" s="1">
        <v>11.8</v>
      </c>
      <c r="AF90" s="1"/>
      <c r="AG90" s="1">
        <f t="shared" si="20"/>
        <v>8.0400000000000027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43</v>
      </c>
      <c r="C91" s="1">
        <v>29</v>
      </c>
      <c r="D91" s="1">
        <v>54</v>
      </c>
      <c r="E91" s="1">
        <v>42</v>
      </c>
      <c r="F91" s="1">
        <v>29</v>
      </c>
      <c r="G91" s="7">
        <v>0.3</v>
      </c>
      <c r="H91" s="1">
        <v>40</v>
      </c>
      <c r="I91" s="1" t="s">
        <v>38</v>
      </c>
      <c r="J91" s="1">
        <v>47</v>
      </c>
      <c r="K91" s="1">
        <f t="shared" si="15"/>
        <v>-5</v>
      </c>
      <c r="L91" s="1"/>
      <c r="M91" s="1"/>
      <c r="N91" s="1"/>
      <c r="O91" s="1">
        <v>18</v>
      </c>
      <c r="P91" s="1">
        <f t="shared" si="16"/>
        <v>8.4</v>
      </c>
      <c r="Q91" s="5">
        <f t="shared" si="21"/>
        <v>37</v>
      </c>
      <c r="R91" s="5"/>
      <c r="S91" s="1"/>
      <c r="T91" s="1">
        <f t="shared" si="17"/>
        <v>10</v>
      </c>
      <c r="U91" s="1">
        <f t="shared" si="18"/>
        <v>5.5952380952380949</v>
      </c>
      <c r="V91" s="1">
        <v>8</v>
      </c>
      <c r="W91" s="1">
        <v>7.4</v>
      </c>
      <c r="X91" s="1">
        <v>8.6</v>
      </c>
      <c r="Y91" s="1">
        <v>10.4</v>
      </c>
      <c r="Z91" s="1">
        <v>9.4</v>
      </c>
      <c r="AA91" s="1">
        <v>6.8</v>
      </c>
      <c r="AB91" s="1">
        <v>2</v>
      </c>
      <c r="AC91" s="1">
        <v>3.8</v>
      </c>
      <c r="AD91" s="1">
        <v>9.8000000000000007</v>
      </c>
      <c r="AE91" s="1">
        <v>8.8000000000000007</v>
      </c>
      <c r="AF91" s="1"/>
      <c r="AG91" s="1">
        <f t="shared" si="20"/>
        <v>11.1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37</v>
      </c>
      <c r="C92" s="1">
        <v>10.62</v>
      </c>
      <c r="D92" s="1"/>
      <c r="E92" s="1">
        <v>7.9610000000000003</v>
      </c>
      <c r="F92" s="1">
        <v>1.278</v>
      </c>
      <c r="G92" s="7">
        <v>1</v>
      </c>
      <c r="H92" s="1">
        <v>45</v>
      </c>
      <c r="I92" s="1" t="s">
        <v>38</v>
      </c>
      <c r="J92" s="1">
        <v>8</v>
      </c>
      <c r="K92" s="1">
        <f t="shared" si="15"/>
        <v>-3.8999999999999702E-2</v>
      </c>
      <c r="L92" s="1"/>
      <c r="M92" s="1"/>
      <c r="N92" s="1"/>
      <c r="O92" s="1">
        <v>15.8612</v>
      </c>
      <c r="P92" s="1">
        <f t="shared" si="16"/>
        <v>1.5922000000000001</v>
      </c>
      <c r="Q92" s="5"/>
      <c r="R92" s="5"/>
      <c r="S92" s="1"/>
      <c r="T92" s="1">
        <f t="shared" si="17"/>
        <v>10.764476824519532</v>
      </c>
      <c r="U92" s="1">
        <f t="shared" si="18"/>
        <v>10.764476824519532</v>
      </c>
      <c r="V92" s="1">
        <v>2.1423999999999999</v>
      </c>
      <c r="W92" s="1">
        <v>0.82159999999999989</v>
      </c>
      <c r="X92" s="1">
        <v>0.81799999999999995</v>
      </c>
      <c r="Y92" s="1">
        <v>0.54659999999999997</v>
      </c>
      <c r="Z92" s="1">
        <v>-0.122</v>
      </c>
      <c r="AA92" s="1">
        <v>-0.122</v>
      </c>
      <c r="AB92" s="1">
        <v>0.43580000000000002</v>
      </c>
      <c r="AC92" s="1">
        <v>0.69400000000000006</v>
      </c>
      <c r="AD92" s="1">
        <v>1.0344</v>
      </c>
      <c r="AE92" s="1">
        <v>0.7762</v>
      </c>
      <c r="AF92" s="1" t="s">
        <v>139</v>
      </c>
      <c r="AG92" s="1">
        <f t="shared" si="2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140</v>
      </c>
      <c r="B93" s="1" t="s">
        <v>43</v>
      </c>
      <c r="C93" s="1">
        <v>54</v>
      </c>
      <c r="D93" s="1"/>
      <c r="E93" s="1">
        <v>24</v>
      </c>
      <c r="F93" s="1">
        <v>27</v>
      </c>
      <c r="G93" s="7">
        <v>0.33</v>
      </c>
      <c r="H93" s="1">
        <v>40</v>
      </c>
      <c r="I93" s="1" t="s">
        <v>38</v>
      </c>
      <c r="J93" s="1">
        <v>26</v>
      </c>
      <c r="K93" s="1">
        <f t="shared" si="15"/>
        <v>-2</v>
      </c>
      <c r="L93" s="1"/>
      <c r="M93" s="1"/>
      <c r="N93" s="1"/>
      <c r="O93" s="1"/>
      <c r="P93" s="1">
        <f t="shared" si="16"/>
        <v>4.8</v>
      </c>
      <c r="Q93" s="5">
        <f t="shared" si="21"/>
        <v>21</v>
      </c>
      <c r="R93" s="5"/>
      <c r="S93" s="1"/>
      <c r="T93" s="1">
        <f t="shared" si="17"/>
        <v>10</v>
      </c>
      <c r="U93" s="1">
        <f t="shared" si="18"/>
        <v>5.625</v>
      </c>
      <c r="V93" s="1">
        <v>2.8</v>
      </c>
      <c r="W93" s="1">
        <v>2.8</v>
      </c>
      <c r="X93" s="1">
        <v>4.8</v>
      </c>
      <c r="Y93" s="1">
        <v>5.2</v>
      </c>
      <c r="Z93" s="1">
        <v>6.8</v>
      </c>
      <c r="AA93" s="1">
        <v>7.4</v>
      </c>
      <c r="AB93" s="1">
        <v>8.4</v>
      </c>
      <c r="AC93" s="1">
        <v>7</v>
      </c>
      <c r="AD93" s="1">
        <v>2.6</v>
      </c>
      <c r="AE93" s="1">
        <v>3.2</v>
      </c>
      <c r="AF93" s="19" t="s">
        <v>49</v>
      </c>
      <c r="AG93" s="1">
        <f t="shared" si="20"/>
        <v>6.9300000000000006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141</v>
      </c>
      <c r="B94" s="1" t="s">
        <v>43</v>
      </c>
      <c r="C94" s="1">
        <v>6</v>
      </c>
      <c r="D94" s="1"/>
      <c r="E94" s="1"/>
      <c r="F94" s="1">
        <v>6</v>
      </c>
      <c r="G94" s="7">
        <v>0.33</v>
      </c>
      <c r="H94" s="1">
        <v>50</v>
      </c>
      <c r="I94" s="1" t="s">
        <v>38</v>
      </c>
      <c r="J94" s="1"/>
      <c r="K94" s="1">
        <f t="shared" si="15"/>
        <v>0</v>
      </c>
      <c r="L94" s="1"/>
      <c r="M94" s="1"/>
      <c r="N94" s="1"/>
      <c r="O94" s="1"/>
      <c r="P94" s="1">
        <f t="shared" si="16"/>
        <v>0</v>
      </c>
      <c r="Q94" s="5"/>
      <c r="R94" s="5"/>
      <c r="S94" s="1"/>
      <c r="T94" s="1" t="e">
        <f t="shared" si="17"/>
        <v>#DIV/0!</v>
      </c>
      <c r="U94" s="1" t="e">
        <f t="shared" si="18"/>
        <v>#DIV/0!</v>
      </c>
      <c r="V94" s="1">
        <v>0</v>
      </c>
      <c r="W94" s="1">
        <v>0</v>
      </c>
      <c r="X94" s="1">
        <v>0.2</v>
      </c>
      <c r="Y94" s="1">
        <v>0.2</v>
      </c>
      <c r="Z94" s="1">
        <v>0.4</v>
      </c>
      <c r="AA94" s="1">
        <v>0.8</v>
      </c>
      <c r="AB94" s="1">
        <v>0.4</v>
      </c>
      <c r="AC94" s="1">
        <v>0</v>
      </c>
      <c r="AD94" s="1">
        <v>-0.2</v>
      </c>
      <c r="AE94" s="1">
        <v>-0.8</v>
      </c>
      <c r="AF94" s="21" t="s">
        <v>145</v>
      </c>
      <c r="AG94" s="1">
        <f t="shared" si="20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F271BDB0-9097-4CD7-B41F-253E8115772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2025-02-26T07:11:01Z</dcterms:created>
  <dcterms:modified xsi:type="dcterms:W3CDTF">2025-02-26T07:33:01Z</dcterms:modified>
</cp:coreProperties>
</file>