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D3DCA5B4-C697-4F24-8550-D34DB86F7D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AE652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O559" i="1"/>
  <c r="BN559" i="1"/>
  <c r="BM559" i="1"/>
  <c r="Z559" i="1"/>
  <c r="Y559" i="1"/>
  <c r="BP559" i="1" s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5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Z507" i="1" s="1"/>
  <c r="BO506" i="1"/>
  <c r="BM506" i="1"/>
  <c r="Y506" i="1"/>
  <c r="BP506" i="1" s="1"/>
  <c r="BO505" i="1"/>
  <c r="BM505" i="1"/>
  <c r="Y505" i="1"/>
  <c r="Y509" i="1" s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Y448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X646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Z26" i="1" s="1"/>
  <c r="BN22" i="1"/>
  <c r="BP22" i="1"/>
  <c r="Z24" i="1"/>
  <c r="BN24" i="1"/>
  <c r="Y27" i="1"/>
  <c r="C652" i="1"/>
  <c r="Y41" i="1"/>
  <c r="BP38" i="1"/>
  <c r="BN38" i="1"/>
  <c r="Z38" i="1"/>
  <c r="BP51" i="1"/>
  <c r="BN51" i="1"/>
  <c r="Z51" i="1"/>
  <c r="Z57" i="1" s="1"/>
  <c r="BP55" i="1"/>
  <c r="BN55" i="1"/>
  <c r="Z55" i="1"/>
  <c r="Y64" i="1"/>
  <c r="BP63" i="1"/>
  <c r="BN63" i="1"/>
  <c r="Z63" i="1"/>
  <c r="Y74" i="1"/>
  <c r="BP67" i="1"/>
  <c r="BN67" i="1"/>
  <c r="Z67" i="1"/>
  <c r="BP71" i="1"/>
  <c r="BN71" i="1"/>
  <c r="Z71" i="1"/>
  <c r="Y82" i="1"/>
  <c r="BP79" i="1"/>
  <c r="BN79" i="1"/>
  <c r="Z79" i="1"/>
  <c r="H9" i="1"/>
  <c r="Y26" i="1"/>
  <c r="BP36" i="1"/>
  <c r="BN36" i="1"/>
  <c r="Z36" i="1"/>
  <c r="Z41" i="1" s="1"/>
  <c r="BP40" i="1"/>
  <c r="BN40" i="1"/>
  <c r="Z40" i="1"/>
  <c r="Y42" i="1"/>
  <c r="Y47" i="1"/>
  <c r="BP44" i="1"/>
  <c r="BN44" i="1"/>
  <c r="Z44" i="1"/>
  <c r="Z46" i="1" s="1"/>
  <c r="BP53" i="1"/>
  <c r="BN53" i="1"/>
  <c r="Z53" i="1"/>
  <c r="Y57" i="1"/>
  <c r="BP61" i="1"/>
  <c r="BN61" i="1"/>
  <c r="Z61" i="1"/>
  <c r="Z64" i="1" s="1"/>
  <c r="BP69" i="1"/>
  <c r="BN69" i="1"/>
  <c r="Z69" i="1"/>
  <c r="Y73" i="1"/>
  <c r="Y83" i="1"/>
  <c r="BP77" i="1"/>
  <c r="BN77" i="1"/>
  <c r="Z77" i="1"/>
  <c r="Z82" i="1" s="1"/>
  <c r="Z309" i="1"/>
  <c r="D652" i="1"/>
  <c r="Y58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Z224" i="1" s="1"/>
  <c r="BN216" i="1"/>
  <c r="Z218" i="1"/>
  <c r="BN218" i="1"/>
  <c r="Z220" i="1"/>
  <c r="BN220" i="1"/>
  <c r="Z222" i="1"/>
  <c r="BN222" i="1"/>
  <c r="Z227" i="1"/>
  <c r="Z231" i="1" s="1"/>
  <c r="BN227" i="1"/>
  <c r="BP227" i="1"/>
  <c r="Z229" i="1"/>
  <c r="BN229" i="1"/>
  <c r="Y232" i="1"/>
  <c r="K652" i="1"/>
  <c r="Z236" i="1"/>
  <c r="Z243" i="1" s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Y355" i="1"/>
  <c r="Z348" i="1"/>
  <c r="Z355" i="1" s="1"/>
  <c r="BN348" i="1"/>
  <c r="BP348" i="1"/>
  <c r="Z350" i="1"/>
  <c r="BN350" i="1"/>
  <c r="Z352" i="1"/>
  <c r="BN352" i="1"/>
  <c r="BP360" i="1"/>
  <c r="BN360" i="1"/>
  <c r="Z360" i="1"/>
  <c r="Y371" i="1"/>
  <c r="BP368" i="1"/>
  <c r="BN368" i="1"/>
  <c r="Z368" i="1"/>
  <c r="Y96" i="1"/>
  <c r="Y115" i="1"/>
  <c r="Y159" i="1"/>
  <c r="Y194" i="1"/>
  <c r="Y257" i="1"/>
  <c r="Y274" i="1"/>
  <c r="Y279" i="1"/>
  <c r="Y286" i="1"/>
  <c r="Y295" i="1"/>
  <c r="Y315" i="1"/>
  <c r="BP354" i="1"/>
  <c r="BN354" i="1"/>
  <c r="Z354" i="1"/>
  <c r="Y363" i="1"/>
  <c r="BP358" i="1"/>
  <c r="BN358" i="1"/>
  <c r="Z358" i="1"/>
  <c r="Z362" i="1" s="1"/>
  <c r="Y362" i="1"/>
  <c r="Y372" i="1"/>
  <c r="BP366" i="1"/>
  <c r="BN366" i="1"/>
  <c r="Z366" i="1"/>
  <c r="Z371" i="1" s="1"/>
  <c r="BP370" i="1"/>
  <c r="BN370" i="1"/>
  <c r="Z370" i="1"/>
  <c r="Z421" i="1"/>
  <c r="Z374" i="1"/>
  <c r="Z377" i="1" s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BN420" i="1"/>
  <c r="BP420" i="1"/>
  <c r="Z429" i="1"/>
  <c r="Z430" i="1" s="1"/>
  <c r="BN429" i="1"/>
  <c r="BP429" i="1"/>
  <c r="Y430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BP446" i="1"/>
  <c r="Z452" i="1"/>
  <c r="Z455" i="1" s="1"/>
  <c r="BN452" i="1"/>
  <c r="BP452" i="1"/>
  <c r="Z454" i="1"/>
  <c r="BN454" i="1"/>
  <c r="Z464" i="1"/>
  <c r="Z480" i="1" s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8" i="1"/>
  <c r="BN478" i="1"/>
  <c r="Z479" i="1"/>
  <c r="BN479" i="1"/>
  <c r="Y480" i="1"/>
  <c r="Z483" i="1"/>
  <c r="Z485" i="1" s="1"/>
  <c r="BN483" i="1"/>
  <c r="BP483" i="1"/>
  <c r="Y486" i="1"/>
  <c r="AA652" i="1"/>
  <c r="Y495" i="1"/>
  <c r="Z497" i="1"/>
  <c r="Z501" i="1" s="1"/>
  <c r="BN497" i="1"/>
  <c r="BP497" i="1"/>
  <c r="Z500" i="1"/>
  <c r="BN500" i="1"/>
  <c r="Y501" i="1"/>
  <c r="Z505" i="1"/>
  <c r="Z508" i="1" s="1"/>
  <c r="BN505" i="1"/>
  <c r="BP505" i="1"/>
  <c r="Z506" i="1"/>
  <c r="BN506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Z566" i="1"/>
  <c r="Y396" i="1"/>
  <c r="Y416" i="1"/>
  <c r="Y442" i="1"/>
  <c r="Y481" i="1"/>
  <c r="AB652" i="1"/>
  <c r="Y508" i="1"/>
  <c r="BP507" i="1"/>
  <c r="BN507" i="1"/>
  <c r="BP524" i="1"/>
  <c r="BN524" i="1"/>
  <c r="Z524" i="1"/>
  <c r="Y546" i="1"/>
  <c r="Z548" i="1"/>
  <c r="Z560" i="1" s="1"/>
  <c r="BN548" i="1"/>
  <c r="BP548" i="1"/>
  <c r="Z549" i="1"/>
  <c r="BN549" i="1"/>
  <c r="Z550" i="1"/>
  <c r="BN550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Z526" i="1"/>
  <c r="BN526" i="1"/>
  <c r="Z528" i="1"/>
  <c r="BN528" i="1"/>
  <c r="Z531" i="1"/>
  <c r="BN531" i="1"/>
  <c r="Z532" i="1"/>
  <c r="BN532" i="1"/>
  <c r="Z534" i="1"/>
  <c r="BN534" i="1"/>
  <c r="Z535" i="1"/>
  <c r="BN535" i="1"/>
  <c r="Z536" i="1"/>
  <c r="BN536" i="1"/>
  <c r="Z537" i="1"/>
  <c r="BN537" i="1"/>
  <c r="Z541" i="1"/>
  <c r="Z545" i="1" s="1"/>
  <c r="BN541" i="1"/>
  <c r="BP541" i="1"/>
  <c r="Z542" i="1"/>
  <c r="BN542" i="1"/>
  <c r="Z543" i="1"/>
  <c r="BN543" i="1"/>
  <c r="Z544" i="1"/>
  <c r="BN544" i="1"/>
  <c r="Z554" i="1"/>
  <c r="BN554" i="1"/>
  <c r="Z555" i="1"/>
  <c r="BN555" i="1"/>
  <c r="Z558" i="1"/>
  <c r="BN558" i="1"/>
  <c r="Z564" i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8" i="1"/>
  <c r="BN638" i="1"/>
  <c r="BP638" i="1"/>
  <c r="Z639" i="1"/>
  <c r="BN639" i="1"/>
  <c r="Y640" i="1"/>
  <c r="Z538" i="1" l="1"/>
  <c r="Y646" i="1"/>
  <c r="Y644" i="1"/>
  <c r="Z640" i="1"/>
  <c r="Z621" i="1"/>
  <c r="Z606" i="1"/>
  <c r="Z416" i="1"/>
  <c r="Z401" i="1"/>
  <c r="Z390" i="1"/>
  <c r="Z384" i="1"/>
  <c r="Z295" i="1"/>
  <c r="Z285" i="1"/>
  <c r="Z273" i="1"/>
  <c r="Z256" i="1"/>
  <c r="Z210" i="1"/>
  <c r="Z166" i="1"/>
  <c r="Z132" i="1"/>
  <c r="Z120" i="1"/>
  <c r="Z114" i="1"/>
  <c r="Z105" i="1"/>
  <c r="Z95" i="1"/>
  <c r="Z88" i="1"/>
  <c r="Z73" i="1"/>
  <c r="Z647" i="1" s="1"/>
  <c r="Y642" i="1"/>
  <c r="Y643" i="1"/>
  <c r="Y645" i="1" s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<sst xmlns="http://schemas.openxmlformats.org/spreadsheetml/2006/main" count="3013" uniqueCount="1072">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</sst>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8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450</v>
      </c>
      <c r="Y51" s="742">
        <f t="shared" si="5"/>
        <v>453.6</v>
      </c>
      <c r="Z51" s="36">
        <f>IFERROR(IF(Y51=0,"",ROUNDUP(Y51/H51,0)*0.01898),"")</f>
        <v>0.79715999999999998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468.12499999999994</v>
      </c>
      <c r="BN51" s="64">
        <f t="shared" si="7"/>
        <v>471.86999999999995</v>
      </c>
      <c r="BO51" s="64">
        <f t="shared" si="8"/>
        <v>0.65104166666666663</v>
      </c>
      <c r="BP51" s="64">
        <f t="shared" si="9"/>
        <v>0.65625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41.666666666666664</v>
      </c>
      <c r="Y57" s="743">
        <f>IFERROR(Y50/H50,"0")+IFERROR(Y51/H51,"0")+IFERROR(Y52/H52,"0")+IFERROR(Y53/H53,"0")+IFERROR(Y54/H54,"0")+IFERROR(Y55/H55,"0")+IFERROR(Y56/H56,"0")</f>
        <v>42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0.79715999999999998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450</v>
      </c>
      <c r="Y58" s="743">
        <f>IFERROR(SUM(Y50:Y56),"0")</f>
        <v>453.6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80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83.222222222222214</v>
      </c>
      <c r="BN60" s="64">
        <f>IFERROR(Y60*I60/H60,"0")</f>
        <v>89.88</v>
      </c>
      <c r="BO60" s="64">
        <f>IFERROR(1/J60*(X60/H60),"0")</f>
        <v>0.11574074074074073</v>
      </c>
      <c r="BP60" s="64">
        <f>IFERROR(1/J60*(Y60/H60),"0")</f>
        <v>0.125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7.4074074074074066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80</v>
      </c>
      <c r="Y65" s="743">
        <f>IFERROR(SUM(Y60:Y63),"0")</f>
        <v>86.4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100</v>
      </c>
      <c r="Y78" s="742">
        <f t="shared" si="15"/>
        <v>100.80000000000001</v>
      </c>
      <c r="Z78" s="36">
        <f>IFERROR(IF(Y78=0,"",ROUNDUP(Y78/H78,0)*0.01898),"")</f>
        <v>0.22776000000000002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106.03571428571429</v>
      </c>
      <c r="BN78" s="64">
        <f t="shared" si="17"/>
        <v>106.88400000000001</v>
      </c>
      <c r="BO78" s="64">
        <f t="shared" si="18"/>
        <v>0.18601190476190477</v>
      </c>
      <c r="BP78" s="64">
        <f t="shared" si="19"/>
        <v>0.1875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11.904761904761905</v>
      </c>
      <c r="Y82" s="743">
        <f>IFERROR(Y76/H76,"0")+IFERROR(Y77/H77,"0")+IFERROR(Y78/H78,"0")+IFERROR(Y79/H79,"0")+IFERROR(Y80/H80,"0")+IFERROR(Y81/H81,"0")</f>
        <v>12</v>
      </c>
      <c r="Z82" s="743">
        <f>IFERROR(IF(Z76="",0,Z76),"0")+IFERROR(IF(Z77="",0,Z77),"0")+IFERROR(IF(Z78="",0,Z78),"0")+IFERROR(IF(Z79="",0,Z79),"0")+IFERROR(IF(Z80="",0,Z80),"0")+IFERROR(IF(Z81="",0,Z81),"0")</f>
        <v>0.22776000000000002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100</v>
      </c>
      <c r="Y83" s="743">
        <f>IFERROR(SUM(Y76:Y81),"0")</f>
        <v>100.80000000000001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150</v>
      </c>
      <c r="Y374" s="742">
        <f>IFERROR(IF(X374="",0,CEILING((X374/$H374),1)*$H374),"")</f>
        <v>151.20000000000002</v>
      </c>
      <c r="Z374" s="36">
        <f>IFERROR(IF(Y374=0,"",ROUNDUP(Y374/H374,0)*0.01898),"")</f>
        <v>0.34164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159.26785714285714</v>
      </c>
      <c r="BN374" s="64">
        <f>IFERROR(Y374*I374/H374,"0")</f>
        <v>160.542</v>
      </c>
      <c r="BO374" s="64">
        <f>IFERROR(1/J374*(X374/H374),"0")</f>
        <v>0.27901785714285715</v>
      </c>
      <c r="BP374" s="64">
        <f>IFERROR(1/J374*(Y374/H374),"0")</f>
        <v>0.28125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17.857142857142858</v>
      </c>
      <c r="Y377" s="743">
        <f>IFERROR(Y374/H374,"0")+IFERROR(Y375/H375,"0")+IFERROR(Y376/H376,"0")</f>
        <v>18</v>
      </c>
      <c r="Z377" s="743">
        <f>IFERROR(IF(Z374="",0,Z374),"0")+IFERROR(IF(Z375="",0,Z375),"0")+IFERROR(IF(Z376="",0,Z376),"0")</f>
        <v>0.34164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150</v>
      </c>
      <c r="Y378" s="743">
        <f>IFERROR(SUM(Y374:Y376),"0")</f>
        <v>151.20000000000002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1500</v>
      </c>
      <c r="Y408" s="742">
        <f t="shared" si="77"/>
        <v>1500</v>
      </c>
      <c r="Z408" s="36">
        <f>IFERROR(IF(Y408=0,"",ROUNDUP(Y408/H408,0)*0.02175),"")</f>
        <v>2.1749999999999998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1548</v>
      </c>
      <c r="BN408" s="64">
        <f t="shared" si="79"/>
        <v>1548</v>
      </c>
      <c r="BO408" s="64">
        <f t="shared" si="80"/>
        <v>2.083333333333333</v>
      </c>
      <c r="BP408" s="64">
        <f t="shared" si="81"/>
        <v>2.083333333333333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266.66666666666669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5.8072499999999998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4000</v>
      </c>
      <c r="Y417" s="743">
        <f>IFERROR(SUM(Y406:Y415),"0")</f>
        <v>4005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4000</v>
      </c>
      <c r="Y419" s="74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266.66666666666669</v>
      </c>
      <c r="Y421" s="743">
        <f>IFERROR(Y419/H419,"0")+IFERROR(Y420/H420,"0")</f>
        <v>267</v>
      </c>
      <c r="Z421" s="743">
        <f>IFERROR(IF(Z419="",0,Z419),"0")+IFERROR(IF(Z420="",0,Z420),"0")</f>
        <v>5.8072499999999998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4000</v>
      </c>
      <c r="Y422" s="743">
        <f>IFERROR(SUM(Y419:Y420),"0")</f>
        <v>4005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400</v>
      </c>
      <c r="Y429" s="742">
        <f>IFERROR(IF(X429="",0,CEILING((X429/$H429),1)*$H429),"")</f>
        <v>405</v>
      </c>
      <c r="Z429" s="36">
        <f>IFERROR(IF(Y429=0,"",ROUNDUP(Y429/H429,0)*0.01898),"")</f>
        <v>0.85409999999999997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423.06666666666666</v>
      </c>
      <c r="BN429" s="64">
        <f>IFERROR(Y429*I429/H429,"0")</f>
        <v>428.35500000000002</v>
      </c>
      <c r="BO429" s="64">
        <f>IFERROR(1/J429*(X429/H429),"0")</f>
        <v>0.69444444444444442</v>
      </c>
      <c r="BP429" s="64">
        <f>IFERROR(1/J429*(Y429/H429),"0")</f>
        <v>0.703125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44.444444444444443</v>
      </c>
      <c r="Y430" s="743">
        <f>IFERROR(Y429/H429,"0")</f>
        <v>45</v>
      </c>
      <c r="Z430" s="743">
        <f>IFERROR(IF(Z429="",0,Z429),"0")</f>
        <v>0.85409999999999997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400</v>
      </c>
      <c r="Y431" s="743">
        <f>IFERROR(SUM(Y429:Y429),"0")</f>
        <v>405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120</v>
      </c>
      <c r="Y445" s="742">
        <f>IFERROR(IF(X445="",0,CEILING((X445/$H445),1)*$H445),"")</f>
        <v>122.64</v>
      </c>
      <c r="Z445" s="36">
        <f>IFERROR(IF(Y445=0,"",ROUNDUP(Y445/H445,0)*0.00902),"")</f>
        <v>0.25256000000000001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127.39726027397261</v>
      </c>
      <c r="BN445" s="64">
        <f>IFERROR(Y445*I445/H445,"0")</f>
        <v>130.20000000000002</v>
      </c>
      <c r="BO445" s="64">
        <f>IFERROR(1/J445*(X445/H445),"0")</f>
        <v>0.20755500207555003</v>
      </c>
      <c r="BP445" s="64">
        <f>IFERROR(1/J445*(Y445/H445),"0")</f>
        <v>0.21212121212121213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27.397260273972602</v>
      </c>
      <c r="Y447" s="743">
        <f>IFERROR(Y445/H445,"0")+IFERROR(Y446/H446,"0")</f>
        <v>28</v>
      </c>
      <c r="Z447" s="743">
        <f>IFERROR(IF(Z445="",0,Z445),"0")+IFERROR(IF(Z446="",0,Z446),"0")</f>
        <v>0.25256000000000001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120</v>
      </c>
      <c r="Y448" s="743">
        <f>IFERROR(SUM(Y445:Y446),"0")</f>
        <v>122.64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300</v>
      </c>
      <c r="Y525" s="742">
        <f t="shared" si="93"/>
        <v>300.96000000000004</v>
      </c>
      <c r="Z525" s="36">
        <f t="shared" si="94"/>
        <v>0.68171999999999999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320.45454545454544</v>
      </c>
      <c r="BN525" s="64">
        <f t="shared" si="96"/>
        <v>321.48</v>
      </c>
      <c r="BO525" s="64">
        <f t="shared" si="97"/>
        <v>0.54632867132867136</v>
      </c>
      <c r="BP525" s="64">
        <f t="shared" si="98"/>
        <v>0.54807692307692313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300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550</v>
      </c>
      <c r="Y541" s="742">
        <f>IFERROR(IF(X541="",0,CEILING((X541/$H541),1)*$H541),"")</f>
        <v>554.4</v>
      </c>
      <c r="Z541" s="36">
        <f>IFERROR(IF(Y541=0,"",ROUNDUP(Y541/H541,0)*0.01196),"")</f>
        <v>1.2558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587.5</v>
      </c>
      <c r="BN541" s="64">
        <f>IFERROR(Y541*I541/H541,"0")</f>
        <v>592.19999999999993</v>
      </c>
      <c r="BO541" s="64">
        <f>IFERROR(1/J541*(X541/H541),"0")</f>
        <v>1.0016025641025641</v>
      </c>
      <c r="BP541" s="64">
        <f>IFERROR(1/J541*(Y541/H541),"0")</f>
        <v>1.0096153846153846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104.16666666666666</v>
      </c>
      <c r="Y545" s="743">
        <f>IFERROR(Y541/H541,"0")+IFERROR(Y542/H542,"0")+IFERROR(Y543/H543,"0")+IFERROR(Y544/H544,"0")</f>
        <v>104.99999999999999</v>
      </c>
      <c r="Z545" s="743">
        <f>IFERROR(IF(Z541="",0,Z541),"0")+IFERROR(IF(Z542="",0,Z542),"0")+IFERROR(IF(Z543="",0,Z543),"0")+IFERROR(IF(Z544="",0,Z544),"0")</f>
        <v>1.2558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550</v>
      </c>
      <c r="Y546" s="743">
        <f>IFERROR(SUM(Y541:Y544),"0")</f>
        <v>554.4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150</v>
      </c>
      <c r="Y548" s="742">
        <f t="shared" ref="Y548:Y559" si="99">IFERROR(IF(X548="",0,CEILING((X548/$H548),1)*$H548),"")</f>
        <v>153.12</v>
      </c>
      <c r="Z548" s="36">
        <f>IFERROR(IF(Y548=0,"",ROUNDUP(Y548/H548,0)*0.01196),"")</f>
        <v>0.34683999999999998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160.22727272727272</v>
      </c>
      <c r="BN548" s="64">
        <f t="shared" ref="BN548:BN559" si="101">IFERROR(Y548*I548/H548,"0")</f>
        <v>163.56</v>
      </c>
      <c r="BO548" s="64">
        <f t="shared" ref="BO548:BO559" si="102">IFERROR(1/J548*(X548/H548),"0")</f>
        <v>0.27316433566433568</v>
      </c>
      <c r="BP548" s="64">
        <f t="shared" ref="BP548:BP559" si="103">IFERROR(1/J548*(Y548/H548),"0")</f>
        <v>0.27884615384615385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80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85.454545454545453</v>
      </c>
      <c r="BN549" s="64">
        <f t="shared" si="101"/>
        <v>90.24</v>
      </c>
      <c r="BO549" s="64">
        <f t="shared" si="102"/>
        <v>0.14568764568764569</v>
      </c>
      <c r="BP549" s="64">
        <f t="shared" si="103"/>
        <v>0.15384615384615385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200</v>
      </c>
      <c r="Y550" s="742">
        <f t="shared" si="99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213.63636363636363</v>
      </c>
      <c r="BN550" s="64">
        <f t="shared" si="101"/>
        <v>214.32</v>
      </c>
      <c r="BO550" s="64">
        <f t="shared" si="102"/>
        <v>0.36421911421911418</v>
      </c>
      <c r="BP550" s="64">
        <f t="shared" si="103"/>
        <v>0.36538461538461542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81.439393939393938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0.99268000000000001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430</v>
      </c>
      <c r="Y561" s="743">
        <f>IFERROR(SUM(Y548:Y559),"0")</f>
        <v>438.24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10580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10623.239999999998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10990.387447864161</v>
      </c>
      <c r="Y643" s="743">
        <f>IFERROR(SUM(BN22:BN639),"0")</f>
        <v>11035.850999999999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16</v>
      </c>
      <c r="Y644" s="38">
        <f>ROUNDUP(SUM(BP22:BP639),0)</f>
        <v>16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11390.387447864161</v>
      </c>
      <c r="Y645" s="743">
        <f>GrossWeightTotalR+PalletQtyTotalR*25</f>
        <v>11435.850999999999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926.43525931197155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932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17.16976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640.79999999999995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151.20000000000002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8415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122.64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1293.6000000000001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