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E42D52C-5111-4B91-9E9A-45C45E2CEC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2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Y41" i="1" s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F10" i="1" s="1"/>
  <c r="D7" i="1"/>
  <c r="Q6" i="1"/>
  <c r="P2" i="1"/>
  <c r="H9" i="1" l="1"/>
  <c r="A10" i="1"/>
  <c r="X645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Z283" i="1"/>
  <c r="BN283" i="1"/>
  <c r="Y286" i="1"/>
  <c r="Q652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Z355" i="1" s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C652" i="1"/>
  <c r="T652" i="1"/>
  <c r="F9" i="1"/>
  <c r="J9" i="1"/>
  <c r="Z22" i="1"/>
  <c r="Z26" i="1" s="1"/>
  <c r="BN22" i="1"/>
  <c r="BP22" i="1"/>
  <c r="Z24" i="1"/>
  <c r="BN24" i="1"/>
  <c r="X646" i="1"/>
  <c r="Y27" i="1"/>
  <c r="Z36" i="1"/>
  <c r="Z41" i="1" s="1"/>
  <c r="BN36" i="1"/>
  <c r="Z38" i="1"/>
  <c r="BN38" i="1"/>
  <c r="Z40" i="1"/>
  <c r="BN40" i="1"/>
  <c r="Z44" i="1"/>
  <c r="Z46" i="1" s="1"/>
  <c r="BN44" i="1"/>
  <c r="BP44" i="1"/>
  <c r="D652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Z73" i="1" s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BN85" i="1"/>
  <c r="BP85" i="1"/>
  <c r="Z87" i="1"/>
  <c r="BN87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Z224" i="1" s="1"/>
  <c r="BN214" i="1"/>
  <c r="Z216" i="1"/>
  <c r="BN216" i="1"/>
  <c r="Z218" i="1"/>
  <c r="BN218" i="1"/>
  <c r="Z220" i="1"/>
  <c r="BN220" i="1"/>
  <c r="Z222" i="1"/>
  <c r="BN222" i="1"/>
  <c r="Z227" i="1"/>
  <c r="Z231" i="1" s="1"/>
  <c r="BN227" i="1"/>
  <c r="BP227" i="1"/>
  <c r="Z229" i="1"/>
  <c r="BN229" i="1"/>
  <c r="Z236" i="1"/>
  <c r="Z243" i="1" s="1"/>
  <c r="BN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Y285" i="1"/>
  <c r="Y301" i="1"/>
  <c r="Y344" i="1"/>
  <c r="Y355" i="1"/>
  <c r="Z362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42" i="1" l="1"/>
  <c r="Y644" i="1"/>
  <c r="Z538" i="1"/>
  <c r="Z508" i="1"/>
  <c r="Z627" i="1"/>
  <c r="Z614" i="1"/>
  <c r="Z596" i="1"/>
  <c r="Z545" i="1"/>
  <c r="Z273" i="1"/>
  <c r="Z210" i="1"/>
  <c r="Z166" i="1"/>
  <c r="Z120" i="1"/>
  <c r="Z114" i="1"/>
  <c r="Z88" i="1"/>
  <c r="Z647" i="1" s="1"/>
  <c r="Y643" i="1"/>
  <c r="Y645" i="1" s="1"/>
  <c r="Z480" i="1"/>
  <c r="Z416" i="1"/>
  <c r="Z390" i="1"/>
  <c r="Z384" i="1"/>
  <c r="Y646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<sst xmlns="http://schemas.openxmlformats.org/spreadsheetml/2006/main" count="3013" uniqueCount="1072">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</sst>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606</v>
      </c>
      <c r="Y36" s="742">
        <f t="shared" si="0"/>
        <v>615.6</v>
      </c>
      <c r="Z36" s="36">
        <f>IFERROR(IF(Y36=0,"",ROUNDUP(Y36/H36,0)*0.01898),"")</f>
        <v>1.08186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630.4083333333333</v>
      </c>
      <c r="BN36" s="64">
        <f t="shared" si="2"/>
        <v>640.39499999999987</v>
      </c>
      <c r="BO36" s="64">
        <f t="shared" si="3"/>
        <v>0.87673611111111105</v>
      </c>
      <c r="BP36" s="64">
        <f t="shared" si="4"/>
        <v>0.890625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48</v>
      </c>
      <c r="Y37" s="742">
        <f t="shared" si="0"/>
        <v>56</v>
      </c>
      <c r="Z37" s="36">
        <f>IFERROR(IF(Y37=0,"",ROUNDUP(Y37/H37,0)*0.01898),"")</f>
        <v>9.4899999999999998E-2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49.864285714285721</v>
      </c>
      <c r="BN37" s="64">
        <f t="shared" si="2"/>
        <v>58.174999999999997</v>
      </c>
      <c r="BO37" s="64">
        <f t="shared" si="3"/>
        <v>6.6964285714285712E-2</v>
      </c>
      <c r="BP37" s="64">
        <f t="shared" si="4"/>
        <v>7.8125E-2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60.396825396825392</v>
      </c>
      <c r="Y41" s="743">
        <f>IFERROR(Y35/H35,"0")+IFERROR(Y36/H36,"0")+IFERROR(Y37/H37,"0")+IFERROR(Y38/H38,"0")+IFERROR(Y39/H39,"0")+IFERROR(Y40/H40,"0")</f>
        <v>62</v>
      </c>
      <c r="Z41" s="743">
        <f>IFERROR(IF(Z35="",0,Z35),"0")+IFERROR(IF(Z36="",0,Z36),"0")+IFERROR(IF(Z37="",0,Z37),"0")+IFERROR(IF(Z38="",0,Z38),"0")+IFERROR(IF(Z39="",0,Z39),"0")+IFERROR(IF(Z40="",0,Z40),"0")</f>
        <v>1.17676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654</v>
      </c>
      <c r="Y42" s="743">
        <f>IFERROR(SUM(Y35:Y40),"0")</f>
        <v>671.6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5</v>
      </c>
      <c r="Y54" s="742">
        <f t="shared" si="5"/>
        <v>8</v>
      </c>
      <c r="Z54" s="36">
        <f>IFERROR(IF(Y54=0,"",ROUNDUP(Y54/H54,0)*0.00902),"")</f>
        <v>1.804E-2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5.2625000000000002</v>
      </c>
      <c r="BN54" s="64">
        <f t="shared" si="7"/>
        <v>8.42</v>
      </c>
      <c r="BO54" s="64">
        <f t="shared" si="8"/>
        <v>9.46969696969697E-3</v>
      </c>
      <c r="BP54" s="64">
        <f t="shared" si="9"/>
        <v>1.5151515151515152E-2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1.25</v>
      </c>
      <c r="Y57" s="743">
        <f>IFERROR(Y50/H50,"0")+IFERROR(Y51/H51,"0")+IFERROR(Y52/H52,"0")+IFERROR(Y53/H53,"0")+IFERROR(Y54/H54,"0")+IFERROR(Y55/H55,"0")+IFERROR(Y56/H56,"0")</f>
        <v>2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1.804E-2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5</v>
      </c>
      <c r="Y58" s="743">
        <f>IFERROR(SUM(Y50:Y56),"0")</f>
        <v>8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109</v>
      </c>
      <c r="Y60" s="742">
        <f>IFERROR(IF(X60="",0,CEILING((X60/$H60),1)*$H60),"")</f>
        <v>118.80000000000001</v>
      </c>
      <c r="Z60" s="36">
        <f>IFERROR(IF(Y60=0,"",ROUNDUP(Y60/H60,0)*0.01898),"")</f>
        <v>0.20877999999999999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113.39027777777777</v>
      </c>
      <c r="BN60" s="64">
        <f>IFERROR(Y60*I60/H60,"0")</f>
        <v>123.58499999999999</v>
      </c>
      <c r="BO60" s="64">
        <f>IFERROR(1/J60*(X60/H60),"0")</f>
        <v>0.15769675925925924</v>
      </c>
      <c r="BP60" s="64">
        <f>IFERROR(1/J60*(Y60/H60),"0")</f>
        <v>0.171875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10.092592592592592</v>
      </c>
      <c r="Y64" s="743">
        <f>IFERROR(Y60/H60,"0")+IFERROR(Y61/H61,"0")+IFERROR(Y62/H62,"0")+IFERROR(Y63/H63,"0")</f>
        <v>11</v>
      </c>
      <c r="Z64" s="743">
        <f>IFERROR(IF(Z60="",0,Z60),"0")+IFERROR(IF(Z61="",0,Z61),"0")+IFERROR(IF(Z62="",0,Z62),"0")+IFERROR(IF(Z63="",0,Z63),"0")</f>
        <v>0.20877999999999999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109</v>
      </c>
      <c r="Y65" s="743">
        <f>IFERROR(SUM(Y60:Y63),"0")</f>
        <v>118.80000000000001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25</v>
      </c>
      <c r="Y86" s="742">
        <f>IFERROR(IF(X86="",0,CEILING((X86/$H86),1)*$H86),"")</f>
        <v>25.200000000000003</v>
      </c>
      <c r="Z86" s="36">
        <f>IFERROR(IF(Y86=0,"",ROUNDUP(Y86/H86,0)*0.01898),"")</f>
        <v>5.6940000000000004E-2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26.544642857142858</v>
      </c>
      <c r="BN86" s="64">
        <f>IFERROR(Y86*I86/H86,"0")</f>
        <v>26.757000000000001</v>
      </c>
      <c r="BO86" s="64">
        <f>IFERROR(1/J86*(X86/H86),"0")</f>
        <v>4.6502976190476192E-2</v>
      </c>
      <c r="BP86" s="64">
        <f>IFERROR(1/J86*(Y86/H86),"0")</f>
        <v>4.6875E-2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2.9761904761904763</v>
      </c>
      <c r="Y88" s="743">
        <f>IFERROR(Y85/H85,"0")+IFERROR(Y86/H86,"0")+IFERROR(Y87/H87,"0")</f>
        <v>3</v>
      </c>
      <c r="Z88" s="743">
        <f>IFERROR(IF(Z85="",0,Z85),"0")+IFERROR(IF(Z86="",0,Z86),"0")+IFERROR(IF(Z87="",0,Z87),"0")</f>
        <v>5.6940000000000004E-2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25</v>
      </c>
      <c r="Y89" s="743">
        <f>IFERROR(SUM(Y85:Y87),"0")</f>
        <v>25.200000000000003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226</v>
      </c>
      <c r="Y92" s="742">
        <f>IFERROR(IF(X92="",0,CEILING((X92/$H92),1)*$H92),"")</f>
        <v>226.8</v>
      </c>
      <c r="Z92" s="36">
        <f>IFERROR(IF(Y92=0,"",ROUNDUP(Y92/H92,0)*0.01898),"")</f>
        <v>0.39857999999999999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235.10277777777773</v>
      </c>
      <c r="BN92" s="64">
        <f>IFERROR(Y92*I92/H92,"0")</f>
        <v>235.93499999999997</v>
      </c>
      <c r="BO92" s="64">
        <f>IFERROR(1/J92*(X92/H92),"0")</f>
        <v>0.32696759259259256</v>
      </c>
      <c r="BP92" s="64">
        <f>IFERROR(1/J92*(Y92/H92),"0")</f>
        <v>0.328125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27</v>
      </c>
      <c r="Y94" s="742">
        <f>IFERROR(IF(X94="",0,CEILING((X94/$H94),1)*$H94),"")</f>
        <v>27</v>
      </c>
      <c r="Z94" s="36">
        <f>IFERROR(IF(Y94=0,"",ROUNDUP(Y94/H94,0)*0.00902),"")</f>
        <v>5.4120000000000001E-2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28.26</v>
      </c>
      <c r="BN94" s="64">
        <f>IFERROR(Y94*I94/H94,"0")</f>
        <v>28.26</v>
      </c>
      <c r="BO94" s="64">
        <f>IFERROR(1/J94*(X94/H94),"0")</f>
        <v>4.5454545454545456E-2</v>
      </c>
      <c r="BP94" s="64">
        <f>IFERROR(1/J94*(Y94/H94),"0")</f>
        <v>4.5454545454545456E-2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26.925925925925924</v>
      </c>
      <c r="Y95" s="743">
        <f>IFERROR(Y92/H92,"0")+IFERROR(Y93/H93,"0")+IFERROR(Y94/H94,"0")</f>
        <v>27</v>
      </c>
      <c r="Z95" s="743">
        <f>IFERROR(IF(Z92="",0,Z92),"0")+IFERROR(IF(Z93="",0,Z93),"0")+IFERROR(IF(Z94="",0,Z94),"0")</f>
        <v>0.45269999999999999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253</v>
      </c>
      <c r="Y96" s="743">
        <f>IFERROR(SUM(Y92:Y94),"0")</f>
        <v>253.8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455</v>
      </c>
      <c r="Y99" s="742">
        <f t="shared" si="20"/>
        <v>462</v>
      </c>
      <c r="Z99" s="36">
        <f>IFERROR(IF(Y99=0,"",ROUNDUP(Y99/H99,0)*0.01898),"")</f>
        <v>1.0439000000000001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483.11250000000001</v>
      </c>
      <c r="BN99" s="64">
        <f t="shared" si="22"/>
        <v>490.54500000000002</v>
      </c>
      <c r="BO99" s="64">
        <f t="shared" si="23"/>
        <v>0.84635416666666663</v>
      </c>
      <c r="BP99" s="64">
        <f t="shared" si="24"/>
        <v>0.859375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163</v>
      </c>
      <c r="Y100" s="742">
        <f t="shared" si="20"/>
        <v>164.70000000000002</v>
      </c>
      <c r="Z100" s="36">
        <f>IFERROR(IF(Y100=0,"",ROUNDUP(Y100/H100,0)*0.00651),"")</f>
        <v>0.39711000000000002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178.21333333333331</v>
      </c>
      <c r="BN100" s="64">
        <f t="shared" si="22"/>
        <v>180.072</v>
      </c>
      <c r="BO100" s="64">
        <f t="shared" si="23"/>
        <v>0.33170533170533173</v>
      </c>
      <c r="BP100" s="64">
        <f t="shared" si="24"/>
        <v>0.3351648351648352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114.53703703703704</v>
      </c>
      <c r="Y105" s="743">
        <f>IFERROR(Y98/H98,"0")+IFERROR(Y99/H99,"0")+IFERROR(Y100/H100,"0")+IFERROR(Y101/H101,"0")+IFERROR(Y102/H102,"0")+IFERROR(Y103/H103,"0")+IFERROR(Y104/H104,"0")</f>
        <v>116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1.4410100000000001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618</v>
      </c>
      <c r="Y106" s="743">
        <f>IFERROR(SUM(Y98:Y104),"0")</f>
        <v>626.70000000000005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327</v>
      </c>
      <c r="Y110" s="742">
        <f>IFERROR(IF(X110="",0,CEILING((X110/$H110),1)*$H110),"")</f>
        <v>336</v>
      </c>
      <c r="Z110" s="36">
        <f>IFERROR(IF(Y110=0,"",ROUNDUP(Y110/H110,0)*0.01898),"")</f>
        <v>0.56940000000000002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339.70044642857147</v>
      </c>
      <c r="BN110" s="64">
        <f>IFERROR(Y110*I110/H110,"0")</f>
        <v>349.05</v>
      </c>
      <c r="BO110" s="64">
        <f>IFERROR(1/J110*(X110/H110),"0")</f>
        <v>0.45619419642857145</v>
      </c>
      <c r="BP110" s="64">
        <f>IFERROR(1/J110*(Y110/H110),"0")</f>
        <v>0.46875000000000006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107</v>
      </c>
      <c r="Y112" s="742">
        <f>IFERROR(IF(X112="",0,CEILING((X112/$H112),1)*$H112),"")</f>
        <v>108</v>
      </c>
      <c r="Z112" s="36">
        <f>IFERROR(IF(Y112=0,"",ROUNDUP(Y112/H112,0)*0.00902),"")</f>
        <v>0.21648000000000001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111.99333333333333</v>
      </c>
      <c r="BN112" s="64">
        <f>IFERROR(Y112*I112/H112,"0")</f>
        <v>113.04</v>
      </c>
      <c r="BO112" s="64">
        <f>IFERROR(1/J112*(X112/H112),"0")</f>
        <v>0.18013468013468015</v>
      </c>
      <c r="BP112" s="64">
        <f>IFERROR(1/J112*(Y112/H112),"0")</f>
        <v>0.18181818181818182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52.974206349206355</v>
      </c>
      <c r="Y114" s="743">
        <f>IFERROR(Y109/H109,"0")+IFERROR(Y110/H110,"0")+IFERROR(Y111/H111,"0")+IFERROR(Y112/H112,"0")+IFERROR(Y113/H113,"0")</f>
        <v>54</v>
      </c>
      <c r="Z114" s="743">
        <f>IFERROR(IF(Z109="",0,Z109),"0")+IFERROR(IF(Z110="",0,Z110),"0")+IFERROR(IF(Z111="",0,Z111),"0")+IFERROR(IF(Z112="",0,Z112),"0")+IFERROR(IF(Z113="",0,Z113),"0")</f>
        <v>0.78588000000000002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434</v>
      </c>
      <c r="Y115" s="743">
        <f>IFERROR(SUM(Y109:Y113),"0")</f>
        <v>444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114</v>
      </c>
      <c r="Y117" s="742">
        <f>IFERROR(IF(X117="",0,CEILING((X117/$H117),1)*$H117),"")</f>
        <v>118.80000000000001</v>
      </c>
      <c r="Z117" s="36">
        <f>IFERROR(IF(Y117=0,"",ROUNDUP(Y117/H117,0)*0.01898),"")</f>
        <v>0.20877999999999999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118.59166666666665</v>
      </c>
      <c r="BN117" s="64">
        <f>IFERROR(Y117*I117/H117,"0")</f>
        <v>123.58499999999999</v>
      </c>
      <c r="BO117" s="64">
        <f>IFERROR(1/J117*(X117/H117),"0")</f>
        <v>0.16493055555555555</v>
      </c>
      <c r="BP117" s="64">
        <f>IFERROR(1/J117*(Y117/H117),"0")</f>
        <v>0.171875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21</v>
      </c>
      <c r="Y119" s="742">
        <f>IFERROR(IF(X119="",0,CEILING((X119/$H119),1)*$H119),"")</f>
        <v>21.599999999999998</v>
      </c>
      <c r="Z119" s="36">
        <f>IFERROR(IF(Y119=0,"",ROUNDUP(Y119/H119,0)*0.00651),"")</f>
        <v>5.8590000000000003E-2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22.574999999999999</v>
      </c>
      <c r="BN119" s="64">
        <f>IFERROR(Y119*I119/H119,"0")</f>
        <v>23.22</v>
      </c>
      <c r="BO119" s="64">
        <f>IFERROR(1/J119*(X119/H119),"0")</f>
        <v>4.807692307692308E-2</v>
      </c>
      <c r="BP119" s="64">
        <f>IFERROR(1/J119*(Y119/H119),"0")</f>
        <v>4.9450549450549455E-2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19.305555555555557</v>
      </c>
      <c r="Y120" s="743">
        <f>IFERROR(Y117/H117,"0")+IFERROR(Y118/H118,"0")+IFERROR(Y119/H119,"0")</f>
        <v>20</v>
      </c>
      <c r="Z120" s="743">
        <f>IFERROR(IF(Z117="",0,Z117),"0")+IFERROR(IF(Z118="",0,Z118),"0")+IFERROR(IF(Z119="",0,Z119),"0")</f>
        <v>0.26737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135</v>
      </c>
      <c r="Y121" s="743">
        <f>IFERROR(SUM(Y117:Y119),"0")</f>
        <v>140.4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577</v>
      </c>
      <c r="Y123" s="742">
        <f t="shared" ref="Y123:Y131" si="25">IFERROR(IF(X123="",0,CEILING((X123/$H123),1)*$H123),"")</f>
        <v>579.6</v>
      </c>
      <c r="Z123" s="36">
        <f>IFERROR(IF(Y123=0,"",ROUNDUP(Y123/H123,0)*0.01898),"")</f>
        <v>1.30962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612.23821428571432</v>
      </c>
      <c r="BN123" s="64">
        <f t="shared" ref="BN123:BN131" si="27">IFERROR(Y123*I123/H123,"0")</f>
        <v>614.99699999999996</v>
      </c>
      <c r="BO123" s="64">
        <f t="shared" ref="BO123:BO131" si="28">IFERROR(1/J123*(X123/H123),"0")</f>
        <v>1.0732886904761905</v>
      </c>
      <c r="BP123" s="64">
        <f t="shared" ref="BP123:BP131" si="29">IFERROR(1/J123*(Y123/H123),"0")</f>
        <v>1.078125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293</v>
      </c>
      <c r="Y129" s="742">
        <f t="shared" si="25"/>
        <v>294.3</v>
      </c>
      <c r="Z129" s="36">
        <f t="shared" si="30"/>
        <v>0.70959000000000005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320.34666666666664</v>
      </c>
      <c r="BN129" s="64">
        <f t="shared" si="27"/>
        <v>321.76799999999997</v>
      </c>
      <c r="BO129" s="64">
        <f t="shared" si="28"/>
        <v>0.59625559625559621</v>
      </c>
      <c r="BP129" s="64">
        <f t="shared" si="29"/>
        <v>0.59890109890109899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177.20899470899468</v>
      </c>
      <c r="Y132" s="743">
        <f>IFERROR(Y123/H123,"0")+IFERROR(Y124/H124,"0")+IFERROR(Y125/H125,"0")+IFERROR(Y126/H126,"0")+IFERROR(Y127/H127,"0")+IFERROR(Y128/H128,"0")+IFERROR(Y129/H129,"0")+IFERROR(Y130/H130,"0")+IFERROR(Y131/H131,"0")</f>
        <v>178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2.0192100000000002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870</v>
      </c>
      <c r="Y133" s="743">
        <f>IFERROR(SUM(Y123:Y131),"0")</f>
        <v>873.90000000000009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39</v>
      </c>
      <c r="Y182" s="742">
        <f t="shared" si="3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40.950000000000003</v>
      </c>
      <c r="BN182" s="64">
        <f t="shared" si="33"/>
        <v>44.099999999999994</v>
      </c>
      <c r="BO182" s="64">
        <f t="shared" si="34"/>
        <v>7.0346320346320337E-2</v>
      </c>
      <c r="BP182" s="64">
        <f t="shared" si="35"/>
        <v>7.575757575757576E-2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44</v>
      </c>
      <c r="Y183" s="742">
        <f t="shared" si="31"/>
        <v>44.1</v>
      </c>
      <c r="Z183" s="36">
        <f>IFERROR(IF(Y183=0,"",ROUNDUP(Y183/H183,0)*0.00502),"")</f>
        <v>0.10542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46.723809523809521</v>
      </c>
      <c r="BN183" s="64">
        <f t="shared" si="33"/>
        <v>46.83</v>
      </c>
      <c r="BO183" s="64">
        <f t="shared" si="34"/>
        <v>8.9540089540089546E-2</v>
      </c>
      <c r="BP183" s="64">
        <f t="shared" si="35"/>
        <v>8.9743589743589758E-2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85</v>
      </c>
      <c r="Y185" s="742">
        <f t="shared" si="31"/>
        <v>86.100000000000009</v>
      </c>
      <c r="Z185" s="36">
        <f>IFERROR(IF(Y185=0,"",ROUNDUP(Y185/H185,0)*0.00502),"")</f>
        <v>0.20582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89.047619047619051</v>
      </c>
      <c r="BN185" s="64">
        <f t="shared" si="33"/>
        <v>90.200000000000017</v>
      </c>
      <c r="BO185" s="64">
        <f t="shared" si="34"/>
        <v>0.17297517297517298</v>
      </c>
      <c r="BP185" s="64">
        <f t="shared" si="35"/>
        <v>0.17521367521367523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70.714285714285708</v>
      </c>
      <c r="Y188" s="743">
        <f>IFERROR(Y180/H180,"0")+IFERROR(Y181/H181,"0")+IFERROR(Y182/H182,"0")+IFERROR(Y183/H183,"0")+IFERROR(Y184/H184,"0")+IFERROR(Y185/H185,"0")+IFERROR(Y186/H186,"0")+IFERROR(Y187/H187,"0")</f>
        <v>72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0.40144000000000002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168</v>
      </c>
      <c r="Y189" s="743">
        <f>IFERROR(SUM(Y180:Y187),"0")</f>
        <v>172.2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203</v>
      </c>
      <c r="Y202" s="742">
        <f t="shared" ref="Y202:Y209" si="36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210.89444444444445</v>
      </c>
      <c r="BN202" s="64">
        <f t="shared" ref="BN202:BN209" si="38">IFERROR(Y202*I202/H202,"0")</f>
        <v>213.18000000000004</v>
      </c>
      <c r="BO202" s="64">
        <f t="shared" ref="BO202:BO209" si="39">IFERROR(1/J202*(X202/H202),"0")</f>
        <v>0.28479236812570141</v>
      </c>
      <c r="BP202" s="64">
        <f t="shared" ref="BP202:BP209" si="40">IFERROR(1/J202*(Y202/H202),"0")</f>
        <v>0.2878787878787879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397</v>
      </c>
      <c r="Y205" s="742">
        <f t="shared" si="36"/>
        <v>399.6</v>
      </c>
      <c r="Z205" s="36">
        <f>IFERROR(IF(Y205=0,"",ROUNDUP(Y205/H205,0)*0.00902),"")</f>
        <v>0.66748000000000007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412.43888888888887</v>
      </c>
      <c r="BN205" s="64">
        <f t="shared" si="38"/>
        <v>415.14000000000004</v>
      </c>
      <c r="BO205" s="64">
        <f t="shared" si="39"/>
        <v>0.55695847362514028</v>
      </c>
      <c r="BP205" s="64">
        <f t="shared" si="40"/>
        <v>0.56060606060606066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36</v>
      </c>
      <c r="Y206" s="742">
        <f t="shared" si="36"/>
        <v>36</v>
      </c>
      <c r="Z206" s="36">
        <f>IFERROR(IF(Y206=0,"",ROUNDUP(Y206/H206,0)*0.00502),"")</f>
        <v>0.1004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38.6</v>
      </c>
      <c r="BN206" s="64">
        <f t="shared" si="38"/>
        <v>38.6</v>
      </c>
      <c r="BO206" s="64">
        <f t="shared" si="39"/>
        <v>8.5470085470085472E-2</v>
      </c>
      <c r="BP206" s="64">
        <f t="shared" si="40"/>
        <v>8.5470085470085472E-2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49</v>
      </c>
      <c r="Y207" s="742">
        <f t="shared" si="36"/>
        <v>50.4</v>
      </c>
      <c r="Z207" s="36">
        <f>IFERROR(IF(Y207=0,"",ROUNDUP(Y207/H207,0)*0.00502),"")</f>
        <v>0.14056000000000002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51.722222222222214</v>
      </c>
      <c r="BN207" s="64">
        <f t="shared" si="38"/>
        <v>53.199999999999996</v>
      </c>
      <c r="BO207" s="64">
        <f t="shared" si="39"/>
        <v>0.11633428300094968</v>
      </c>
      <c r="BP207" s="64">
        <f t="shared" si="40"/>
        <v>0.11965811965811968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17</v>
      </c>
      <c r="Y209" s="742">
        <f t="shared" si="36"/>
        <v>18</v>
      </c>
      <c r="Z209" s="36">
        <f>IFERROR(IF(Y209=0,"",ROUNDUP(Y209/H209,0)*0.00502),"")</f>
        <v>5.0200000000000002E-2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17.944444444444443</v>
      </c>
      <c r="BN209" s="64">
        <f t="shared" si="38"/>
        <v>18.999999999999996</v>
      </c>
      <c r="BO209" s="64">
        <f t="shared" si="39"/>
        <v>4.0360873694207031E-2</v>
      </c>
      <c r="BP209" s="64">
        <f t="shared" si="40"/>
        <v>4.2735042735042736E-2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167.7777777777778</v>
      </c>
      <c r="Y210" s="743">
        <f>IFERROR(Y202/H202,"0")+IFERROR(Y203/H203,"0")+IFERROR(Y204/H204,"0")+IFERROR(Y205/H205,"0")+IFERROR(Y206/H206,"0")+IFERROR(Y207/H207,"0")+IFERROR(Y208/H208,"0")+IFERROR(Y209/H209,"0")</f>
        <v>170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1.3014000000000001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702</v>
      </c>
      <c r="Y211" s="743">
        <f>IFERROR(SUM(Y202:Y209),"0")</f>
        <v>709.2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392</v>
      </c>
      <c r="Y216" s="742">
        <f t="shared" si="41"/>
        <v>400.2</v>
      </c>
      <c r="Z216" s="36">
        <f>IFERROR(IF(Y216=0,"",ROUNDUP(Y216/H216,0)*0.01898),"")</f>
        <v>0.87307999999999997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415.38482758620694</v>
      </c>
      <c r="BN216" s="64">
        <f t="shared" si="43"/>
        <v>424.07399999999996</v>
      </c>
      <c r="BO216" s="64">
        <f t="shared" si="44"/>
        <v>0.70402298850574718</v>
      </c>
      <c r="BP216" s="64">
        <f t="shared" si="45"/>
        <v>0.71875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198</v>
      </c>
      <c r="Y217" s="742">
        <f t="shared" si="41"/>
        <v>199.2</v>
      </c>
      <c r="Z217" s="36">
        <f t="shared" ref="Z217:Z223" si="46">IFERROR(IF(Y217=0,"",ROUNDUP(Y217/H217,0)*0.00651),"")</f>
        <v>0.54032999999999998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220.27500000000001</v>
      </c>
      <c r="BN217" s="64">
        <f t="shared" si="43"/>
        <v>221.60999999999999</v>
      </c>
      <c r="BO217" s="64">
        <f t="shared" si="44"/>
        <v>0.45329670329670335</v>
      </c>
      <c r="BP217" s="64">
        <f t="shared" si="45"/>
        <v>0.45604395604395609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262</v>
      </c>
      <c r="Y219" s="742">
        <f t="shared" si="41"/>
        <v>264</v>
      </c>
      <c r="Z219" s="36">
        <f t="shared" si="46"/>
        <v>0.71610000000000007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289.51000000000005</v>
      </c>
      <c r="BN219" s="64">
        <f t="shared" si="43"/>
        <v>291.72000000000003</v>
      </c>
      <c r="BO219" s="64">
        <f t="shared" si="44"/>
        <v>0.59981684981684991</v>
      </c>
      <c r="BP219" s="64">
        <f t="shared" si="45"/>
        <v>0.60439560439560447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194</v>
      </c>
      <c r="Y220" s="742">
        <f t="shared" si="41"/>
        <v>194.4</v>
      </c>
      <c r="Z220" s="36">
        <f t="shared" si="46"/>
        <v>0.52731000000000006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214.37000000000003</v>
      </c>
      <c r="BN220" s="64">
        <f t="shared" si="43"/>
        <v>214.81200000000001</v>
      </c>
      <c r="BO220" s="64">
        <f t="shared" si="44"/>
        <v>0.44413919413919423</v>
      </c>
      <c r="BP220" s="64">
        <f t="shared" si="45"/>
        <v>0.44505494505494508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21</v>
      </c>
      <c r="Y222" s="742">
        <f t="shared" si="41"/>
        <v>21.599999999999998</v>
      </c>
      <c r="Z222" s="36">
        <f t="shared" si="46"/>
        <v>5.8590000000000003E-2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23.205000000000002</v>
      </c>
      <c r="BN222" s="64">
        <f t="shared" si="43"/>
        <v>23.868000000000002</v>
      </c>
      <c r="BO222" s="64">
        <f t="shared" si="44"/>
        <v>4.807692307692308E-2</v>
      </c>
      <c r="BP222" s="64">
        <f t="shared" si="45"/>
        <v>4.9450549450549455E-2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142</v>
      </c>
      <c r="Y223" s="742">
        <f t="shared" si="41"/>
        <v>144</v>
      </c>
      <c r="Z223" s="36">
        <f t="shared" si="46"/>
        <v>0.3906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157.26499999999999</v>
      </c>
      <c r="BN223" s="64">
        <f t="shared" si="43"/>
        <v>159.48000000000002</v>
      </c>
      <c r="BO223" s="64">
        <f t="shared" si="44"/>
        <v>0.32509157509157516</v>
      </c>
      <c r="BP223" s="64">
        <f t="shared" si="45"/>
        <v>0.32967032967032972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385.47413793103448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389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3.1060099999999999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1209</v>
      </c>
      <c r="Y225" s="743">
        <f>IFERROR(SUM(Y213:Y223),"0")</f>
        <v>1223.3999999999999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23</v>
      </c>
      <c r="Y229" s="742">
        <f>IFERROR(IF(X229="",0,CEILING((X229/$H229),1)*$H229),"")</f>
        <v>24</v>
      </c>
      <c r="Z229" s="36">
        <f>IFERROR(IF(Y229=0,"",ROUNDUP(Y229/H229,0)*0.00651),"")</f>
        <v>6.5100000000000005E-2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25.415000000000003</v>
      </c>
      <c r="BN229" s="64">
        <f>IFERROR(Y229*I229/H229,"0")</f>
        <v>26.520000000000003</v>
      </c>
      <c r="BO229" s="64">
        <f>IFERROR(1/J229*(X229/H229),"0")</f>
        <v>5.2655677655677663E-2</v>
      </c>
      <c r="BP229" s="64">
        <f>IFERROR(1/J229*(Y229/H229),"0")</f>
        <v>5.4945054945054951E-2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8</v>
      </c>
      <c r="Y230" s="742">
        <f>IFERROR(IF(X230="",0,CEILING((X230/$H230),1)*$H230),"")</f>
        <v>9.6</v>
      </c>
      <c r="Z230" s="36">
        <f>IFERROR(IF(Y230=0,"",ROUNDUP(Y230/H230,0)*0.00651),"")</f>
        <v>2.6040000000000001E-2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8.8400000000000016</v>
      </c>
      <c r="BN230" s="64">
        <f>IFERROR(Y230*I230/H230,"0")</f>
        <v>10.608000000000001</v>
      </c>
      <c r="BO230" s="64">
        <f>IFERROR(1/J230*(X230/H230),"0")</f>
        <v>1.8315018315018316E-2</v>
      </c>
      <c r="BP230" s="64">
        <f>IFERROR(1/J230*(Y230/H230),"0")</f>
        <v>2.197802197802198E-2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12.916666666666668</v>
      </c>
      <c r="Y231" s="743">
        <f>IFERROR(Y227/H227,"0")+IFERROR(Y228/H228,"0")+IFERROR(Y229/H229,"0")+IFERROR(Y230/H230,"0")</f>
        <v>14</v>
      </c>
      <c r="Z231" s="743">
        <f>IFERROR(IF(Z227="",0,Z227),"0")+IFERROR(IF(Z228="",0,Z228),"0")+IFERROR(IF(Z229="",0,Z229),"0")+IFERROR(IF(Z230="",0,Z230),"0")</f>
        <v>9.1139999999999999E-2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31</v>
      </c>
      <c r="Y232" s="743">
        <f>IFERROR(SUM(Y227:Y230),"0")</f>
        <v>33.6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157</v>
      </c>
      <c r="Y292" s="742">
        <f t="shared" si="62"/>
        <v>158.4</v>
      </c>
      <c r="Z292" s="36">
        <f>IFERROR(IF(Y292=0,"",ROUNDUP(Y292/H292,0)*0.00651),"")</f>
        <v>0.42965999999999999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173.48500000000001</v>
      </c>
      <c r="BN292" s="64">
        <f t="shared" si="64"/>
        <v>175.03200000000004</v>
      </c>
      <c r="BO292" s="64">
        <f t="shared" si="65"/>
        <v>0.35943223443223449</v>
      </c>
      <c r="BP292" s="64">
        <f t="shared" si="66"/>
        <v>0.36263736263736268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245</v>
      </c>
      <c r="Y293" s="742">
        <f t="shared" si="62"/>
        <v>247.2</v>
      </c>
      <c r="Z293" s="36">
        <f>IFERROR(IF(Y293=0,"",ROUNDUP(Y293/H293,0)*0.00651),"")</f>
        <v>0.67053000000000007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263.375</v>
      </c>
      <c r="BN293" s="64">
        <f t="shared" si="64"/>
        <v>265.74</v>
      </c>
      <c r="BO293" s="64">
        <f t="shared" si="65"/>
        <v>0.56089743589743601</v>
      </c>
      <c r="BP293" s="64">
        <f t="shared" si="66"/>
        <v>0.56593406593406603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167.5</v>
      </c>
      <c r="Y295" s="743">
        <f>IFERROR(Y289/H289,"0")+IFERROR(Y290/H290,"0")+IFERROR(Y291/H291,"0")+IFERROR(Y292/H292,"0")+IFERROR(Y293/H293,"0")+IFERROR(Y294/H294,"0")</f>
        <v>169</v>
      </c>
      <c r="Z295" s="743">
        <f>IFERROR(IF(Z289="",0,Z289),"0")+IFERROR(IF(Z290="",0,Z290),"0")+IFERROR(IF(Z291="",0,Z291),"0")+IFERROR(IF(Z292="",0,Z292),"0")+IFERROR(IF(Z293="",0,Z293),"0")+IFERROR(IF(Z294="",0,Z294),"0")</f>
        <v>1.10019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402</v>
      </c>
      <c r="Y296" s="743">
        <f>IFERROR(SUM(Y289:Y294),"0")</f>
        <v>405.6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533</v>
      </c>
      <c r="Y375" s="742">
        <f>IFERROR(IF(X375="",0,CEILING((X375/$H375),1)*$H375),"")</f>
        <v>538.19999999999993</v>
      </c>
      <c r="Z375" s="36">
        <f>IFERROR(IF(Y375=0,"",ROUNDUP(Y375/H375,0)*0.01898),"")</f>
        <v>1.30962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568.46500000000003</v>
      </c>
      <c r="BN375" s="64">
        <f>IFERROR(Y375*I375/H375,"0")</f>
        <v>574.01099999999997</v>
      </c>
      <c r="BO375" s="64">
        <f>IFERROR(1/J375*(X375/H375),"0")</f>
        <v>1.0677083333333333</v>
      </c>
      <c r="BP375" s="64">
        <f>IFERROR(1/J375*(Y375/H375),"0")</f>
        <v>1.0781249999999998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68.333333333333329</v>
      </c>
      <c r="Y377" s="743">
        <f>IFERROR(Y374/H374,"0")+IFERROR(Y375/H375,"0")+IFERROR(Y376/H376,"0")</f>
        <v>68.999999999999986</v>
      </c>
      <c r="Z377" s="743">
        <f>IFERROR(IF(Z374="",0,Z374),"0")+IFERROR(IF(Z375="",0,Z375),"0")+IFERROR(IF(Z376="",0,Z376),"0")</f>
        <v>1.30962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533</v>
      </c>
      <c r="Y378" s="743">
        <f>IFERROR(SUM(Y374:Y376),"0")</f>
        <v>538.19999999999993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18</v>
      </c>
      <c r="Y382" s="742">
        <f>IFERROR(IF(X382="",0,CEILING((X382/$H382),1)*$H382),"")</f>
        <v>20.399999999999999</v>
      </c>
      <c r="Z382" s="36">
        <f>IFERROR(IF(Y382=0,"",ROUNDUP(Y382/H382,0)*0.00651),"")</f>
        <v>5.2080000000000001E-2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20.858823529411765</v>
      </c>
      <c r="BN382" s="64">
        <f>IFERROR(Y382*I382/H382,"0")</f>
        <v>23.64</v>
      </c>
      <c r="BO382" s="64">
        <f>IFERROR(1/J382*(X382/H382),"0")</f>
        <v>3.8784744667097616E-2</v>
      </c>
      <c r="BP382" s="64">
        <f>IFERROR(1/J382*(Y382/H382),"0")</f>
        <v>4.3956043956043959E-2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33</v>
      </c>
      <c r="Y383" s="742">
        <f>IFERROR(IF(X383="",0,CEILING((X383/$H383),1)*$H383),"")</f>
        <v>33.15</v>
      </c>
      <c r="Z383" s="36">
        <f>IFERROR(IF(Y383=0,"",ROUNDUP(Y383/H383,0)*0.00651),"")</f>
        <v>8.4629999999999997E-2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37.27058823529412</v>
      </c>
      <c r="BN383" s="64">
        <f>IFERROR(Y383*I383/H383,"0")</f>
        <v>37.44</v>
      </c>
      <c r="BO383" s="64">
        <f>IFERROR(1/J383*(X383/H383),"0")</f>
        <v>7.1105365223012293E-2</v>
      </c>
      <c r="BP383" s="64">
        <f>IFERROR(1/J383*(Y383/H383),"0")</f>
        <v>7.1428571428571438E-2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20</v>
      </c>
      <c r="Y384" s="743">
        <f>IFERROR(Y380/H380,"0")+IFERROR(Y381/H381,"0")+IFERROR(Y382/H382,"0")+IFERROR(Y383/H383,"0")</f>
        <v>21</v>
      </c>
      <c r="Z384" s="743">
        <f>IFERROR(IF(Z380="",0,Z380),"0")+IFERROR(IF(Z381="",0,Z381),"0")+IFERROR(IF(Z382="",0,Z382),"0")+IFERROR(IF(Z383="",0,Z383),"0")</f>
        <v>0.13671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51</v>
      </c>
      <c r="Y385" s="743">
        <f>IFERROR(SUM(Y380:Y383),"0")</f>
        <v>53.55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505</v>
      </c>
      <c r="Y406" s="742">
        <f t="shared" ref="Y406:Y415" si="7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521.16000000000008</v>
      </c>
      <c r="BN406" s="64">
        <f t="shared" ref="BN406:BN415" si="79">IFERROR(Y406*I406/H406,"0")</f>
        <v>526.32000000000005</v>
      </c>
      <c r="BO406" s="64">
        <f t="shared" ref="BO406:BO415" si="80">IFERROR(1/J406*(X406/H406),"0")</f>
        <v>0.70138888888888884</v>
      </c>
      <c r="BP406" s="64">
        <f t="shared" ref="BP406:BP415" si="81">IFERROR(1/J406*(Y406/H406),"0")</f>
        <v>0.70833333333333326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759</v>
      </c>
      <c r="Y408" s="742">
        <f t="shared" si="77"/>
        <v>765</v>
      </c>
      <c r="Z408" s="36">
        <f>IFERROR(IF(Y408=0,"",ROUNDUP(Y408/H408,0)*0.02175),"")</f>
        <v>1.1092499999999998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783.28800000000001</v>
      </c>
      <c r="BN408" s="64">
        <f t="shared" si="79"/>
        <v>789.48</v>
      </c>
      <c r="BO408" s="64">
        <f t="shared" si="80"/>
        <v>1.0541666666666667</v>
      </c>
      <c r="BP408" s="64">
        <f t="shared" si="81"/>
        <v>1.0625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1366</v>
      </c>
      <c r="Y410" s="742">
        <f t="shared" si="77"/>
        <v>1380</v>
      </c>
      <c r="Z410" s="36">
        <f>IFERROR(IF(Y410=0,"",ROUNDUP(Y410/H410,0)*0.02175),"")</f>
        <v>2.0009999999999999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1409.712</v>
      </c>
      <c r="BN410" s="64">
        <f t="shared" si="79"/>
        <v>1424.16</v>
      </c>
      <c r="BO410" s="64">
        <f t="shared" si="80"/>
        <v>1.8972222222222221</v>
      </c>
      <c r="BP410" s="64">
        <f t="shared" si="81"/>
        <v>1.9166666666666665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36</v>
      </c>
      <c r="Y412" s="742">
        <f t="shared" si="77"/>
        <v>45</v>
      </c>
      <c r="Z412" s="36">
        <f>IFERROR(IF(Y412=0,"",ROUNDUP(Y412/H412,0)*0.02175),"")</f>
        <v>6.5250000000000002E-2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37.152000000000001</v>
      </c>
      <c r="BN412" s="64">
        <f t="shared" si="79"/>
        <v>46.440000000000005</v>
      </c>
      <c r="BO412" s="64">
        <f t="shared" si="80"/>
        <v>4.9999999999999996E-2</v>
      </c>
      <c r="BP412" s="64">
        <f t="shared" si="81"/>
        <v>6.25E-2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177.73333333333332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180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3.9149999999999996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2666</v>
      </c>
      <c r="Y417" s="743">
        <f>IFERROR(SUM(Y406:Y415),"0")</f>
        <v>2700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301</v>
      </c>
      <c r="Y419" s="742">
        <f>IFERROR(IF(X419="",0,CEILING((X419/$H419),1)*$H419),"")</f>
        <v>315</v>
      </c>
      <c r="Z419" s="36">
        <f>IFERROR(IF(Y419=0,"",ROUNDUP(Y419/H419,0)*0.02175),"")</f>
        <v>0.45674999999999999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310.63200000000001</v>
      </c>
      <c r="BN419" s="64">
        <f>IFERROR(Y419*I419/H419,"0")</f>
        <v>325.08</v>
      </c>
      <c r="BO419" s="64">
        <f>IFERROR(1/J419*(X419/H419),"0")</f>
        <v>0.41805555555555551</v>
      </c>
      <c r="BP419" s="64">
        <f>IFERROR(1/J419*(Y419/H419),"0")</f>
        <v>0.4375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20.066666666666666</v>
      </c>
      <c r="Y421" s="743">
        <f>IFERROR(Y419/H419,"0")+IFERROR(Y420/H420,"0")</f>
        <v>21</v>
      </c>
      <c r="Z421" s="743">
        <f>IFERROR(IF(Z419="",0,Z419),"0")+IFERROR(IF(Z420="",0,Z420),"0")</f>
        <v>0.45674999999999999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301</v>
      </c>
      <c r="Y422" s="743">
        <f>IFERROR(SUM(Y419:Y420),"0")</f>
        <v>315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1164</v>
      </c>
      <c r="Y450" s="742">
        <f>IFERROR(IF(X450="",0,CEILING((X450/$H450),1)*$H450),"")</f>
        <v>1170</v>
      </c>
      <c r="Z450" s="36">
        <f>IFERROR(IF(Y450=0,"",ROUNDUP(Y450/H450,0)*0.01898),"")</f>
        <v>2.4674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1231.124</v>
      </c>
      <c r="BN450" s="64">
        <f>IFERROR(Y450*I450/H450,"0")</f>
        <v>1237.47</v>
      </c>
      <c r="BO450" s="64">
        <f>IFERROR(1/J450*(X450/H450),"0")</f>
        <v>2.0208333333333335</v>
      </c>
      <c r="BP450" s="64">
        <f>IFERROR(1/J450*(Y450/H450),"0")</f>
        <v>2.03125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129.33333333333334</v>
      </c>
      <c r="Y455" s="743">
        <f>IFERROR(Y450/H450,"0")+IFERROR(Y451/H451,"0")+IFERROR(Y452/H452,"0")+IFERROR(Y453/H453,"0")+IFERROR(Y454/H454,"0")</f>
        <v>130</v>
      </c>
      <c r="Z455" s="743">
        <f>IFERROR(IF(Z450="",0,Z450),"0")+IFERROR(IF(Z451="",0,Z451),"0")+IFERROR(IF(Z452="",0,Z452),"0")+IFERROR(IF(Z453="",0,Z453),"0")+IFERROR(IF(Z454="",0,Z454),"0")</f>
        <v>2.4674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1164</v>
      </c>
      <c r="Y456" s="743">
        <f>IFERROR(SUM(Y450:Y454),"0")</f>
        <v>1170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15</v>
      </c>
      <c r="Y464" s="742">
        <f t="shared" ref="Y464:Y479" si="87">IFERROR(IF(X464="",0,CEILING((X464/$H464),1)*$H464),"")</f>
        <v>16.200000000000003</v>
      </c>
      <c r="Z464" s="36">
        <f>IFERROR(IF(Y464=0,"",ROUNDUP(Y464/H464,0)*0.00902),"")</f>
        <v>2.7060000000000001E-2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15.583333333333334</v>
      </c>
      <c r="BN464" s="64">
        <f t="shared" ref="BN464:BN479" si="89">IFERROR(Y464*I464/H464,"0")</f>
        <v>16.830000000000002</v>
      </c>
      <c r="BO464" s="64">
        <f t="shared" ref="BO464:BO479" si="90">IFERROR(1/J464*(X464/H464),"0")</f>
        <v>2.1043771043771045E-2</v>
      </c>
      <c r="BP464" s="64">
        <f t="shared" ref="BP464:BP479" si="91">IFERROR(1/J464*(Y464/H464),"0")</f>
        <v>2.2727272727272731E-2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9</v>
      </c>
      <c r="Y476" s="742">
        <f t="shared" si="87"/>
        <v>10.5</v>
      </c>
      <c r="Z476" s="36">
        <f t="shared" si="92"/>
        <v>2.5100000000000001E-2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9.5571428571428569</v>
      </c>
      <c r="BN476" s="64">
        <f t="shared" si="89"/>
        <v>11.149999999999999</v>
      </c>
      <c r="BO476" s="64">
        <f t="shared" si="90"/>
        <v>1.8315018315018316E-2</v>
      </c>
      <c r="BP476" s="64">
        <f t="shared" si="91"/>
        <v>2.1367521367521368E-2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7.0634920634920633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8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5.2159999999999998E-2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24</v>
      </c>
      <c r="Y481" s="743">
        <f>IFERROR(SUM(Y464:Y479),"0")</f>
        <v>26.700000000000003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68</v>
      </c>
      <c r="Y522" s="742">
        <f t="shared" ref="Y522:Y537" si="93">IFERROR(IF(X522="",0,CEILING((X522/$H522),1)*$H522),"")</f>
        <v>68.64</v>
      </c>
      <c r="Z522" s="36">
        <f t="shared" ref="Z522:Z527" si="94">IFERROR(IF(Y522=0,"",ROUNDUP(Y522/H522,0)*0.01196),"")</f>
        <v>0.15548000000000001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72.636363636363626</v>
      </c>
      <c r="BN522" s="64">
        <f t="shared" ref="BN522:BN537" si="96">IFERROR(Y522*I522/H522,"0")</f>
        <v>73.319999999999993</v>
      </c>
      <c r="BO522" s="64">
        <f t="shared" ref="BO522:BO537" si="97">IFERROR(1/J522*(X522/H522),"0")</f>
        <v>0.12383449883449885</v>
      </c>
      <c r="BP522" s="64">
        <f t="shared" ref="BP522:BP537" si="98">IFERROR(1/J522*(Y522/H522),"0")</f>
        <v>0.125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1275</v>
      </c>
      <c r="Y525" s="742">
        <f t="shared" si="93"/>
        <v>1277.76</v>
      </c>
      <c r="Z525" s="36">
        <f t="shared" si="94"/>
        <v>2.89432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1361.931818181818</v>
      </c>
      <c r="BN525" s="64">
        <f t="shared" si="96"/>
        <v>1364.8799999999999</v>
      </c>
      <c r="BO525" s="64">
        <f t="shared" si="97"/>
        <v>2.3218968531468533</v>
      </c>
      <c r="BP525" s="64">
        <f t="shared" si="98"/>
        <v>2.3269230769230771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1278</v>
      </c>
      <c r="Y527" s="742">
        <f t="shared" si="93"/>
        <v>1283.04</v>
      </c>
      <c r="Z527" s="36">
        <f t="shared" si="94"/>
        <v>2.9062800000000002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1365.1363636363635</v>
      </c>
      <c r="BN527" s="64">
        <f t="shared" si="96"/>
        <v>1370.52</v>
      </c>
      <c r="BO527" s="64">
        <f t="shared" si="97"/>
        <v>2.32736013986014</v>
      </c>
      <c r="BP527" s="64">
        <f t="shared" si="98"/>
        <v>2.3365384615384612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496.40151515151513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498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5.95608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2621</v>
      </c>
      <c r="Y539" s="743">
        <f>IFERROR(SUM(Y522:Y537),"0")</f>
        <v>2629.44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1461</v>
      </c>
      <c r="Y541" s="742">
        <f>IFERROR(IF(X541="",0,CEILING((X541/$H541),1)*$H541),"")</f>
        <v>1462.5600000000002</v>
      </c>
      <c r="Z541" s="36">
        <f>IFERROR(IF(Y541=0,"",ROUNDUP(Y541/H541,0)*0.01196),"")</f>
        <v>3.3129200000000001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1560.613636363636</v>
      </c>
      <c r="BN541" s="64">
        <f>IFERROR(Y541*I541/H541,"0")</f>
        <v>1562.28</v>
      </c>
      <c r="BO541" s="64">
        <f>IFERROR(1/J541*(X541/H541),"0")</f>
        <v>2.6606206293706292</v>
      </c>
      <c r="BP541" s="64">
        <f>IFERROR(1/J541*(Y541/H541),"0")</f>
        <v>2.6634615384615388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276.70454545454544</v>
      </c>
      <c r="Y545" s="743">
        <f>IFERROR(Y541/H541,"0")+IFERROR(Y542/H542,"0")+IFERROR(Y543/H543,"0")+IFERROR(Y544/H544,"0")</f>
        <v>277</v>
      </c>
      <c r="Z545" s="743">
        <f>IFERROR(IF(Z541="",0,Z541),"0")+IFERROR(IF(Z542="",0,Z542),"0")+IFERROR(IF(Z543="",0,Z543),"0")+IFERROR(IF(Z544="",0,Z544),"0")</f>
        <v>3.3129200000000001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1461</v>
      </c>
      <c r="Y546" s="743">
        <f>IFERROR(SUM(Y541:Y544),"0")</f>
        <v>1462.5600000000002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452</v>
      </c>
      <c r="Y548" s="742">
        <f t="shared" ref="Y548:Y559" si="99">IFERROR(IF(X548="",0,CEILING((X548/$H548),1)*$H548),"")</f>
        <v>454.08000000000004</v>
      </c>
      <c r="Z548" s="36">
        <f>IFERROR(IF(Y548=0,"",ROUNDUP(Y548/H548,0)*0.01196),"")</f>
        <v>1.0285599999999999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482.81818181818176</v>
      </c>
      <c r="BN548" s="64">
        <f t="shared" ref="BN548:BN559" si="101">IFERROR(Y548*I548/H548,"0")</f>
        <v>485.03999999999996</v>
      </c>
      <c r="BO548" s="64">
        <f t="shared" ref="BO548:BO559" si="102">IFERROR(1/J548*(X548/H548),"0")</f>
        <v>0.8231351981351982</v>
      </c>
      <c r="BP548" s="64">
        <f t="shared" ref="BP548:BP559" si="103">IFERROR(1/J548*(Y548/H548),"0")</f>
        <v>0.82692307692307698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1021</v>
      </c>
      <c r="Y549" s="742">
        <f t="shared" si="99"/>
        <v>1024.32</v>
      </c>
      <c r="Z549" s="36">
        <f>IFERROR(IF(Y549=0,"",ROUNDUP(Y549/H549,0)*0.01196),"")</f>
        <v>2.3202400000000001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1090.6136363636363</v>
      </c>
      <c r="BN549" s="64">
        <f t="shared" si="101"/>
        <v>1094.1599999999999</v>
      </c>
      <c r="BO549" s="64">
        <f t="shared" si="102"/>
        <v>1.8593385780885783</v>
      </c>
      <c r="BP549" s="64">
        <f t="shared" si="103"/>
        <v>1.8653846153846152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1247</v>
      </c>
      <c r="Y550" s="742">
        <f t="shared" si="99"/>
        <v>1251.3600000000001</v>
      </c>
      <c r="Z550" s="36">
        <f>IFERROR(IF(Y550=0,"",ROUNDUP(Y550/H550,0)*0.01196),"")</f>
        <v>2.8345199999999999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1332.0227272727273</v>
      </c>
      <c r="BN550" s="64">
        <f t="shared" si="101"/>
        <v>1336.6799999999998</v>
      </c>
      <c r="BO550" s="64">
        <f t="shared" si="102"/>
        <v>2.2709061771561769</v>
      </c>
      <c r="BP550" s="64">
        <f t="shared" si="103"/>
        <v>2.2788461538461542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515.15151515151513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517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6.1833200000000001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2720</v>
      </c>
      <c r="Y561" s="743">
        <f>IFERROR(SUM(Y548:Y559),"0")</f>
        <v>2729.76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17156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17331.61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18185.625849560147</v>
      </c>
      <c r="Y643" s="743">
        <f>IFERROR(SUM(BN22:BN639),"0")</f>
        <v>18370.418999999998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30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18935.625849560147</v>
      </c>
      <c r="Y645" s="743">
        <f>GrossWeightTotalR+PalletQtyTotalR*25</f>
        <v>19145.418999999998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2980.8379306198271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3008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36.216830000000002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671.6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152</v>
      </c>
      <c r="E652" s="46">
        <f>IFERROR(Y92*1,"0")+IFERROR(Y93*1,"0")+IFERROR(Y94*1,"0")+IFERROR(Y98*1,"0")+IFERROR(Y99*1,"0")+IFERROR(Y100*1,"0")+IFERROR(Y101*1,"0")+IFERROR(Y102*1,"0")+IFERROR(Y103*1,"0")+IFERROR(Y104*1,"0")</f>
        <v>880.5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1458.3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172.2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1966.2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405.6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591.74999999999989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3015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1170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26.700000000000003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6821.76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