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1AD05FF9-DA79-4E5B-9685-F305D2DD98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Y362" i="1" s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32" i="1" s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N221" i="1"/>
  <c r="BM221" i="1"/>
  <c r="Z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9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6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Y22" i="1"/>
  <c r="B652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X646" i="1"/>
  <c r="Y27" i="1"/>
  <c r="C652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Z57" i="1" s="1"/>
  <c r="BN51" i="1"/>
  <c r="BP51" i="1"/>
  <c r="Z53" i="1"/>
  <c r="BN53" i="1"/>
  <c r="Z55" i="1"/>
  <c r="BN55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Z88" i="1" s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Y120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Z210" i="1" s="1"/>
  <c r="BN202" i="1"/>
  <c r="BP202" i="1"/>
  <c r="Z204" i="1"/>
  <c r="BN204" i="1"/>
  <c r="Z206" i="1"/>
  <c r="BN206" i="1"/>
  <c r="Z208" i="1"/>
  <c r="BN208" i="1"/>
  <c r="Y211" i="1"/>
  <c r="Y224" i="1"/>
  <c r="Z214" i="1"/>
  <c r="Z224" i="1" s="1"/>
  <c r="BN214" i="1"/>
  <c r="Z216" i="1"/>
  <c r="BN216" i="1"/>
  <c r="Z218" i="1"/>
  <c r="BN218" i="1"/>
  <c r="Z220" i="1"/>
  <c r="BN220" i="1"/>
  <c r="Y231" i="1"/>
  <c r="BP230" i="1"/>
  <c r="BN230" i="1"/>
  <c r="Z230" i="1"/>
  <c r="Y244" i="1"/>
  <c r="BP235" i="1"/>
  <c r="BN235" i="1"/>
  <c r="Z235" i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Y334" i="1"/>
  <c r="BP349" i="1"/>
  <c r="BN349" i="1"/>
  <c r="Z349" i="1"/>
  <c r="BP353" i="1"/>
  <c r="BN353" i="1"/>
  <c r="Z353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Y377" i="1"/>
  <c r="K652" i="1"/>
  <c r="H9" i="1"/>
  <c r="X645" i="1"/>
  <c r="Y26" i="1"/>
  <c r="Y96" i="1"/>
  <c r="Y115" i="1"/>
  <c r="Y159" i="1"/>
  <c r="Y194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Z295" i="1" s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Z355" i="1" s="1"/>
  <c r="BP351" i="1"/>
  <c r="BN351" i="1"/>
  <c r="Z351" i="1"/>
  <c r="Y355" i="1"/>
  <c r="BP359" i="1"/>
  <c r="BN359" i="1"/>
  <c r="Z359" i="1"/>
  <c r="Z362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Z501" i="1" s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455" i="1" s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560" i="1" s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l="1"/>
  <c r="Z614" i="1"/>
  <c r="Z596" i="1"/>
  <c r="Z545" i="1"/>
  <c r="Z538" i="1"/>
  <c r="Z508" i="1"/>
  <c r="Z480" i="1"/>
  <c r="Z442" i="1"/>
  <c r="Z401" i="1"/>
  <c r="Y646" i="1"/>
  <c r="Z73" i="1"/>
  <c r="Y642" i="1"/>
  <c r="Y644" i="1"/>
  <c r="Z26" i="1"/>
  <c r="Z416" i="1"/>
  <c r="Z243" i="1"/>
  <c r="Y643" i="1"/>
  <c r="Y645" i="1" s="1"/>
  <c r="Z647" i="1" l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<sst xmlns="http://schemas.openxmlformats.org/spreadsheetml/2006/main" count="3013" uniqueCount="1072">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</sst>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9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1000</v>
      </c>
      <c r="Y450" s="742">
        <f>IFERROR(IF(X450="",0,CEILING((X450/$H450),1)*$H450),"")</f>
        <v>1008</v>
      </c>
      <c r="Z450" s="36">
        <f>IFERROR(IF(Y450=0,"",ROUNDUP(Y450/H450,0)*0.01898),"")</f>
        <v>2.1257600000000001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1057.6666666666667</v>
      </c>
      <c r="BN450" s="64">
        <f>IFERROR(Y450*I450/H450,"0")</f>
        <v>1066.1279999999999</v>
      </c>
      <c r="BO450" s="64">
        <f>IFERROR(1/J450*(X450/H450),"0")</f>
        <v>1.7361111111111112</v>
      </c>
      <c r="BP450" s="64">
        <f>IFERROR(1/J450*(Y450/H450),"0")</f>
        <v>1.75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111.11111111111111</v>
      </c>
      <c r="Y455" s="743">
        <f>IFERROR(Y450/H450,"0")+IFERROR(Y451/H451,"0")+IFERROR(Y452/H452,"0")+IFERROR(Y453/H453,"0")+IFERROR(Y454/H454,"0")</f>
        <v>112</v>
      </c>
      <c r="Z455" s="743">
        <f>IFERROR(IF(Z450="",0,Z450),"0")+IFERROR(IF(Z451="",0,Z451),"0")+IFERROR(IF(Z452="",0,Z452),"0")+IFERROR(IF(Z453="",0,Z453),"0")+IFERROR(IF(Z454="",0,Z454),"0")</f>
        <v>2.1257600000000001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1000</v>
      </c>
      <c r="Y456" s="743">
        <f>IFERROR(SUM(Y450:Y454),"0")</f>
        <v>1008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2000</v>
      </c>
      <c r="Y525" s="742">
        <f t="shared" si="93"/>
        <v>2001.1200000000001</v>
      </c>
      <c r="Z525" s="36">
        <f t="shared" si="94"/>
        <v>4.5328400000000002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2136.3636363636365</v>
      </c>
      <c r="BN525" s="64">
        <f t="shared" si="96"/>
        <v>2137.56</v>
      </c>
      <c r="BO525" s="64">
        <f t="shared" si="97"/>
        <v>3.6421911421911419</v>
      </c>
      <c r="BP525" s="64">
        <f t="shared" si="98"/>
        <v>3.6442307692307696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420</v>
      </c>
      <c r="Y527" s="742">
        <f t="shared" si="93"/>
        <v>422.40000000000003</v>
      </c>
      <c r="Z527" s="36">
        <f t="shared" si="94"/>
        <v>0.95679999999999998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448.63636363636357</v>
      </c>
      <c r="BN527" s="64">
        <f t="shared" si="96"/>
        <v>451.20000000000005</v>
      </c>
      <c r="BO527" s="64">
        <f t="shared" si="97"/>
        <v>0.7648601398601399</v>
      </c>
      <c r="BP527" s="64">
        <f t="shared" si="98"/>
        <v>0.76923076923076927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458.33333333333331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459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5.4896400000000005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2420</v>
      </c>
      <c r="Y539" s="743">
        <f>IFERROR(SUM(Y522:Y537),"0")</f>
        <v>2423.52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3420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3431.52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3642.6666666666665</v>
      </c>
      <c r="Y643" s="743">
        <f>IFERROR(SUM(BN22:BN639),"0")</f>
        <v>3654.8879999999999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7</v>
      </c>
      <c r="Y644" s="38">
        <f>ROUNDUP(SUM(BP22:BP639),0)</f>
        <v>7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3817.6666666666665</v>
      </c>
      <c r="Y645" s="743">
        <f>GrossWeightTotalR+PalletQtyTotalR*25</f>
        <v>3829.8879999999999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569.44444444444446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571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7.6154000000000011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1008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2423.52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2025-02-28T07:02:33Z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