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06CA2EEA-BF82-42FF-9BC8-FE41C53AFA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N558" i="1"/>
  <c r="BM558" i="1"/>
  <c r="Z558" i="1"/>
  <c r="Y558" i="1"/>
  <c r="BP558" i="1" s="1"/>
  <c r="P558" i="1"/>
  <c r="BO557" i="1"/>
  <c r="BM557" i="1"/>
  <c r="Y557" i="1"/>
  <c r="BP557" i="1" s="1"/>
  <c r="BO556" i="1"/>
  <c r="BM556" i="1"/>
  <c r="Y556" i="1"/>
  <c r="BP556" i="1" s="1"/>
  <c r="P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Y561" i="1" s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P541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39" i="1" s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Y502" i="1" s="1"/>
  <c r="X495" i="1"/>
  <c r="X494" i="1"/>
  <c r="BO493" i="1"/>
  <c r="BM493" i="1"/>
  <c r="Y493" i="1"/>
  <c r="AA652" i="1" s="1"/>
  <c r="P493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BP484" i="1" s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81" i="1" s="1"/>
  <c r="X460" i="1"/>
  <c r="X459" i="1"/>
  <c r="BO458" i="1"/>
  <c r="BM458" i="1"/>
  <c r="Y458" i="1"/>
  <c r="Y459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6" i="1" s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O424" i="1"/>
  <c r="BM424" i="1"/>
  <c r="Y424" i="1"/>
  <c r="Y427" i="1" s="1"/>
  <c r="X422" i="1"/>
  <c r="Y421" i="1"/>
  <c r="X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Y417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W652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Y356" i="1" s="1"/>
  <c r="P348" i="1"/>
  <c r="BP347" i="1"/>
  <c r="BO347" i="1"/>
  <c r="BN347" i="1"/>
  <c r="BM347" i="1"/>
  <c r="Z347" i="1"/>
  <c r="Y347" i="1"/>
  <c r="P347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Y335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T652" i="1" s="1"/>
  <c r="P327" i="1"/>
  <c r="X324" i="1"/>
  <c r="X323" i="1"/>
  <c r="BO322" i="1"/>
  <c r="BM322" i="1"/>
  <c r="Y322" i="1"/>
  <c r="Y324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S652" i="1" s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Y285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K652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2" i="1" s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5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Y188" i="1" s="1"/>
  <c r="P181" i="1"/>
  <c r="BP180" i="1"/>
  <c r="BO180" i="1"/>
  <c r="BN180" i="1"/>
  <c r="BM180" i="1"/>
  <c r="Z180" i="1"/>
  <c r="Y180" i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6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A10" i="1" s="1"/>
  <c r="D7" i="1"/>
  <c r="Q6" i="1"/>
  <c r="P2" i="1"/>
  <c r="Z153" i="1" l="1"/>
  <c r="F9" i="1"/>
  <c r="J9" i="1"/>
  <c r="F10" i="1"/>
  <c r="Z22" i="1"/>
  <c r="BN22" i="1"/>
  <c r="BP22" i="1"/>
  <c r="Z24" i="1"/>
  <c r="BN24" i="1"/>
  <c r="X646" i="1"/>
  <c r="Y27" i="1"/>
  <c r="C652" i="1"/>
  <c r="Z36" i="1"/>
  <c r="BN36" i="1"/>
  <c r="BP36" i="1"/>
  <c r="Z38" i="1"/>
  <c r="Z41" i="1" s="1"/>
  <c r="BN38" i="1"/>
  <c r="Z40" i="1"/>
  <c r="BN40" i="1"/>
  <c r="Y41" i="1"/>
  <c r="Z44" i="1"/>
  <c r="Z46" i="1" s="1"/>
  <c r="BN44" i="1"/>
  <c r="BP44" i="1"/>
  <c r="Y47" i="1"/>
  <c r="D652" i="1"/>
  <c r="Z51" i="1"/>
  <c r="Z57" i="1" s="1"/>
  <c r="BN51" i="1"/>
  <c r="BP51" i="1"/>
  <c r="Z53" i="1"/>
  <c r="BN53" i="1"/>
  <c r="Z55" i="1"/>
  <c r="BN55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Z88" i="1" s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Y120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Y189" i="1"/>
  <c r="Z181" i="1"/>
  <c r="BN181" i="1"/>
  <c r="BP181" i="1"/>
  <c r="BP182" i="1"/>
  <c r="BN182" i="1"/>
  <c r="Z182" i="1"/>
  <c r="BP186" i="1"/>
  <c r="BN186" i="1"/>
  <c r="Z186" i="1"/>
  <c r="H9" i="1"/>
  <c r="Y26" i="1"/>
  <c r="Y96" i="1"/>
  <c r="Y115" i="1"/>
  <c r="Y159" i="1"/>
  <c r="Z188" i="1"/>
  <c r="BP184" i="1"/>
  <c r="BN184" i="1"/>
  <c r="Z184" i="1"/>
  <c r="BP193" i="1"/>
  <c r="BN193" i="1"/>
  <c r="Z193" i="1"/>
  <c r="Z194" i="1" s="1"/>
  <c r="Y195" i="1"/>
  <c r="Z334" i="1"/>
  <c r="J652" i="1"/>
  <c r="Y194" i="1"/>
  <c r="Z197" i="1"/>
  <c r="Z199" i="1" s="1"/>
  <c r="BN197" i="1"/>
  <c r="BP197" i="1"/>
  <c r="Y200" i="1"/>
  <c r="Z203" i="1"/>
  <c r="BN203" i="1"/>
  <c r="BP203" i="1"/>
  <c r="Z205" i="1"/>
  <c r="Z210" i="1" s="1"/>
  <c r="BN205" i="1"/>
  <c r="Z207" i="1"/>
  <c r="BN207" i="1"/>
  <c r="Z209" i="1"/>
  <c r="BN209" i="1"/>
  <c r="Z213" i="1"/>
  <c r="Z224" i="1" s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Y224" i="1"/>
  <c r="Z228" i="1"/>
  <c r="Z231" i="1" s="1"/>
  <c r="BN228" i="1"/>
  <c r="Z230" i="1"/>
  <c r="BN230" i="1"/>
  <c r="Y231" i="1"/>
  <c r="Z235" i="1"/>
  <c r="BN235" i="1"/>
  <c r="BP235" i="1"/>
  <c r="Z237" i="1"/>
  <c r="BN237" i="1"/>
  <c r="Z239" i="1"/>
  <c r="BN239" i="1"/>
  <c r="Z241" i="1"/>
  <c r="BN241" i="1"/>
  <c r="Y244" i="1"/>
  <c r="L652" i="1"/>
  <c r="Z248" i="1"/>
  <c r="Z256" i="1" s="1"/>
  <c r="BN248" i="1"/>
  <c r="Z250" i="1"/>
  <c r="BN250" i="1"/>
  <c r="Z252" i="1"/>
  <c r="BN252" i="1"/>
  <c r="Z254" i="1"/>
  <c r="BN254" i="1"/>
  <c r="Y257" i="1"/>
  <c r="M652" i="1"/>
  <c r="Z265" i="1"/>
  <c r="Z273" i="1" s="1"/>
  <c r="BN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BP283" i="1"/>
  <c r="Y286" i="1"/>
  <c r="Q652" i="1"/>
  <c r="Z290" i="1"/>
  <c r="Z295" i="1" s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Y315" i="1"/>
  <c r="Z322" i="1"/>
  <c r="Z323" i="1" s="1"/>
  <c r="BN322" i="1"/>
  <c r="BP322" i="1"/>
  <c r="Z327" i="1"/>
  <c r="Z329" i="1" s="1"/>
  <c r="BN327" i="1"/>
  <c r="BP327" i="1"/>
  <c r="Y330" i="1"/>
  <c r="Z333" i="1"/>
  <c r="BN333" i="1"/>
  <c r="Y334" i="1"/>
  <c r="Z337" i="1"/>
  <c r="Z338" i="1" s="1"/>
  <c r="BN337" i="1"/>
  <c r="BP337" i="1"/>
  <c r="Y338" i="1"/>
  <c r="Z342" i="1"/>
  <c r="Z343" i="1" s="1"/>
  <c r="BN342" i="1"/>
  <c r="BP342" i="1"/>
  <c r="BP350" i="1"/>
  <c r="BN350" i="1"/>
  <c r="Z350" i="1"/>
  <c r="BP354" i="1"/>
  <c r="BN354" i="1"/>
  <c r="Z354" i="1"/>
  <c r="Y363" i="1"/>
  <c r="BP358" i="1"/>
  <c r="BN358" i="1"/>
  <c r="Z358" i="1"/>
  <c r="Y362" i="1"/>
  <c r="BP366" i="1"/>
  <c r="BN366" i="1"/>
  <c r="Z366" i="1"/>
  <c r="Z371" i="1" s="1"/>
  <c r="BP370" i="1"/>
  <c r="BN370" i="1"/>
  <c r="Z370" i="1"/>
  <c r="Y372" i="1"/>
  <c r="Y377" i="1"/>
  <c r="Y378" i="1"/>
  <c r="BP374" i="1"/>
  <c r="BN374" i="1"/>
  <c r="Z374" i="1"/>
  <c r="Z377" i="1" s="1"/>
  <c r="Y243" i="1"/>
  <c r="Y256" i="1"/>
  <c r="Y273" i="1"/>
  <c r="Y296" i="1"/>
  <c r="Y301" i="1"/>
  <c r="Y329" i="1"/>
  <c r="U652" i="1"/>
  <c r="Y344" i="1"/>
  <c r="BP348" i="1"/>
  <c r="BN348" i="1"/>
  <c r="Z348" i="1"/>
  <c r="Z355" i="1" s="1"/>
  <c r="BP352" i="1"/>
  <c r="BN352" i="1"/>
  <c r="Z352" i="1"/>
  <c r="BP360" i="1"/>
  <c r="BN360" i="1"/>
  <c r="Z360" i="1"/>
  <c r="BP368" i="1"/>
  <c r="BN368" i="1"/>
  <c r="Z368" i="1"/>
  <c r="V652" i="1"/>
  <c r="Y355" i="1"/>
  <c r="Z380" i="1"/>
  <c r="Z384" i="1" s="1"/>
  <c r="BN380" i="1"/>
  <c r="BP380" i="1"/>
  <c r="Z381" i="1"/>
  <c r="BN381" i="1"/>
  <c r="Z383" i="1"/>
  <c r="BN383" i="1"/>
  <c r="Y384" i="1"/>
  <c r="Z387" i="1"/>
  <c r="Z390" i="1" s="1"/>
  <c r="BN387" i="1"/>
  <c r="BP387" i="1"/>
  <c r="Z389" i="1"/>
  <c r="BN389" i="1"/>
  <c r="Y390" i="1"/>
  <c r="Z394" i="1"/>
  <c r="Z395" i="1" s="1"/>
  <c r="BN394" i="1"/>
  <c r="BP394" i="1"/>
  <c r="Y395" i="1"/>
  <c r="Z398" i="1"/>
  <c r="Z401" i="1" s="1"/>
  <c r="BN398" i="1"/>
  <c r="BP398" i="1"/>
  <c r="Z400" i="1"/>
  <c r="BN400" i="1"/>
  <c r="Y401" i="1"/>
  <c r="Z406" i="1"/>
  <c r="Z416" i="1" s="1"/>
  <c r="BN406" i="1"/>
  <c r="BP406" i="1"/>
  <c r="Z408" i="1"/>
  <c r="BN408" i="1"/>
  <c r="Z410" i="1"/>
  <c r="BN410" i="1"/>
  <c r="Z412" i="1"/>
  <c r="BN412" i="1"/>
  <c r="BP413" i="1"/>
  <c r="BN413" i="1"/>
  <c r="BP415" i="1"/>
  <c r="BN415" i="1"/>
  <c r="Z415" i="1"/>
  <c r="Y422" i="1"/>
  <c r="BP419" i="1"/>
  <c r="BN419" i="1"/>
  <c r="Z419" i="1"/>
  <c r="Z421" i="1" s="1"/>
  <c r="BP425" i="1"/>
  <c r="BN425" i="1"/>
  <c r="Z425" i="1"/>
  <c r="BP435" i="1"/>
  <c r="BN435" i="1"/>
  <c r="Z435" i="1"/>
  <c r="BP439" i="1"/>
  <c r="BN439" i="1"/>
  <c r="Z439" i="1"/>
  <c r="Y396" i="1"/>
  <c r="X652" i="1"/>
  <c r="Y416" i="1"/>
  <c r="Z411" i="1"/>
  <c r="BN411" i="1"/>
  <c r="Y426" i="1"/>
  <c r="BP424" i="1"/>
  <c r="BN424" i="1"/>
  <c r="Z424" i="1"/>
  <c r="Z426" i="1" s="1"/>
  <c r="BP437" i="1"/>
  <c r="BN437" i="1"/>
  <c r="Z437" i="1"/>
  <c r="BP441" i="1"/>
  <c r="BN441" i="1"/>
  <c r="Z441" i="1"/>
  <c r="Y443" i="1"/>
  <c r="Y448" i="1"/>
  <c r="BP445" i="1"/>
  <c r="BN445" i="1"/>
  <c r="Z445" i="1"/>
  <c r="Z447" i="1" s="1"/>
  <c r="Y447" i="1"/>
  <c r="Y455" i="1"/>
  <c r="Y460" i="1"/>
  <c r="Y480" i="1"/>
  <c r="Y486" i="1"/>
  <c r="Y490" i="1"/>
  <c r="Y495" i="1"/>
  <c r="Y501" i="1"/>
  <c r="Y538" i="1"/>
  <c r="Y560" i="1"/>
  <c r="BP564" i="1"/>
  <c r="BN564" i="1"/>
  <c r="Z564" i="1"/>
  <c r="Z566" i="1" s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52" i="1"/>
  <c r="AD652" i="1"/>
  <c r="Y652" i="1"/>
  <c r="Y442" i="1"/>
  <c r="Z450" i="1"/>
  <c r="Z455" i="1" s="1"/>
  <c r="BN450" i="1"/>
  <c r="BP450" i="1"/>
  <c r="Z451" i="1"/>
  <c r="BN451" i="1"/>
  <c r="Z453" i="1"/>
  <c r="BN453" i="1"/>
  <c r="Z458" i="1"/>
  <c r="Z459" i="1" s="1"/>
  <c r="BN458" i="1"/>
  <c r="BP458" i="1"/>
  <c r="Z468" i="1"/>
  <c r="Z480" i="1" s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Z484" i="1"/>
  <c r="Z485" i="1" s="1"/>
  <c r="BN484" i="1"/>
  <c r="Z488" i="1"/>
  <c r="Z489" i="1" s="1"/>
  <c r="BN488" i="1"/>
  <c r="BP488" i="1"/>
  <c r="Z493" i="1"/>
  <c r="Z494" i="1" s="1"/>
  <c r="BN493" i="1"/>
  <c r="BP493" i="1"/>
  <c r="Y494" i="1"/>
  <c r="Z498" i="1"/>
  <c r="Z501" i="1" s="1"/>
  <c r="BN498" i="1"/>
  <c r="Z499" i="1"/>
  <c r="BN499" i="1"/>
  <c r="Y509" i="1"/>
  <c r="Y514" i="1"/>
  <c r="Z523" i="1"/>
  <c r="Z538" i="1" s="1"/>
  <c r="BN523" i="1"/>
  <c r="Z525" i="1"/>
  <c r="BN525" i="1"/>
  <c r="Z527" i="1"/>
  <c r="BN527" i="1"/>
  <c r="Z529" i="1"/>
  <c r="BN529" i="1"/>
  <c r="Z530" i="1"/>
  <c r="BN530" i="1"/>
  <c r="Z533" i="1"/>
  <c r="BN533" i="1"/>
  <c r="Z548" i="1"/>
  <c r="BN548" i="1"/>
  <c r="BP548" i="1"/>
  <c r="Z549" i="1"/>
  <c r="BN549" i="1"/>
  <c r="Z550" i="1"/>
  <c r="BN550" i="1"/>
  <c r="Z551" i="1"/>
  <c r="BN551" i="1"/>
  <c r="Z552" i="1"/>
  <c r="BN552" i="1"/>
  <c r="Z553" i="1"/>
  <c r="BN553" i="1"/>
  <c r="Z556" i="1"/>
  <c r="BN556" i="1"/>
  <c r="Z557" i="1"/>
  <c r="BN557" i="1"/>
  <c r="Y567" i="1"/>
  <c r="Y566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Z362" i="1" l="1"/>
  <c r="Y646" i="1"/>
  <c r="Y643" i="1"/>
  <c r="Z596" i="1"/>
  <c r="Z560" i="1"/>
  <c r="Z627" i="1"/>
  <c r="Z614" i="1"/>
  <c r="Z442" i="1"/>
  <c r="Z243" i="1"/>
  <c r="Z73" i="1"/>
  <c r="Y642" i="1"/>
  <c r="Y644" i="1"/>
  <c r="Z26" i="1"/>
  <c r="Z647" i="1" l="1"/>
  <c r="Y645" i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<sst xmlns="http://schemas.openxmlformats.org/spreadsheetml/2006/main" count="3013" uniqueCount="1072">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</sst>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2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1300</v>
      </c>
      <c r="Y36" s="742">
        <f t="shared" si="0"/>
        <v>1306.8000000000002</v>
      </c>
      <c r="Z36" s="36">
        <f>IFERROR(IF(Y36=0,"",ROUNDUP(Y36/H36,0)*0.01898),"")</f>
        <v>2.2965800000000001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1352.3611111111111</v>
      </c>
      <c r="BN36" s="64">
        <f t="shared" si="2"/>
        <v>1359.4349999999999</v>
      </c>
      <c r="BO36" s="64">
        <f t="shared" si="3"/>
        <v>1.880787037037037</v>
      </c>
      <c r="BP36" s="64">
        <f t="shared" si="4"/>
        <v>1.8906250000000002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131</v>
      </c>
      <c r="Y37" s="742">
        <f t="shared" si="0"/>
        <v>134.39999999999998</v>
      </c>
      <c r="Z37" s="36">
        <f>IFERROR(IF(Y37=0,"",ROUNDUP(Y37/H37,0)*0.01898),"")</f>
        <v>0.22776000000000002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136.08794642857143</v>
      </c>
      <c r="BN37" s="64">
        <f t="shared" si="2"/>
        <v>139.61999999999998</v>
      </c>
      <c r="BO37" s="64">
        <f t="shared" si="3"/>
        <v>0.18275669642857145</v>
      </c>
      <c r="BP37" s="64">
        <f t="shared" si="4"/>
        <v>0.18749999999999997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74</v>
      </c>
      <c r="Y38" s="742">
        <f t="shared" si="0"/>
        <v>74</v>
      </c>
      <c r="Z38" s="36">
        <f>IFERROR(IF(Y38=0,"",ROUNDUP(Y38/H38,0)*0.00902),"")</f>
        <v>0.1804</v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78.2</v>
      </c>
      <c r="BN38" s="64">
        <f t="shared" si="2"/>
        <v>78.2</v>
      </c>
      <c r="BO38" s="64">
        <f t="shared" si="3"/>
        <v>0.15151515151515152</v>
      </c>
      <c r="BP38" s="64">
        <f t="shared" si="4"/>
        <v>0.15151515151515152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152.06679894179894</v>
      </c>
      <c r="Y41" s="743">
        <f>IFERROR(Y35/H35,"0")+IFERROR(Y36/H36,"0")+IFERROR(Y37/H37,"0")+IFERROR(Y38/H38,"0")+IFERROR(Y39/H39,"0")+IFERROR(Y40/H40,"0")</f>
        <v>153</v>
      </c>
      <c r="Z41" s="743">
        <f>IFERROR(IF(Z35="",0,Z35),"0")+IFERROR(IF(Z36="",0,Z36),"0")+IFERROR(IF(Z37="",0,Z37),"0")+IFERROR(IF(Z38="",0,Z38),"0")+IFERROR(IF(Z39="",0,Z39),"0")+IFERROR(IF(Z40="",0,Z40),"0")</f>
        <v>2.7047400000000001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1505</v>
      </c>
      <c r="Y42" s="743">
        <f>IFERROR(SUM(Y35:Y40),"0")</f>
        <v>1515.2000000000003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158</v>
      </c>
      <c r="Y51" s="742">
        <f t="shared" si="5"/>
        <v>162</v>
      </c>
      <c r="Z51" s="36">
        <f>IFERROR(IF(Y51=0,"",ROUNDUP(Y51/H51,0)*0.01898),"")</f>
        <v>0.28470000000000001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164.36388888888888</v>
      </c>
      <c r="BN51" s="64">
        <f t="shared" si="7"/>
        <v>168.52499999999998</v>
      </c>
      <c r="BO51" s="64">
        <f t="shared" si="8"/>
        <v>0.22858796296296294</v>
      </c>
      <c r="BP51" s="64">
        <f t="shared" si="9"/>
        <v>0.23437499999999997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14.629629629629628</v>
      </c>
      <c r="Y57" s="743">
        <f>IFERROR(Y50/H50,"0")+IFERROR(Y51/H51,"0")+IFERROR(Y52/H52,"0")+IFERROR(Y53/H53,"0")+IFERROR(Y54/H54,"0")+IFERROR(Y55/H55,"0")+IFERROR(Y56/H56,"0")</f>
        <v>14.999999999999998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0.28470000000000001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158</v>
      </c>
      <c r="Y58" s="743">
        <f>IFERROR(SUM(Y50:Y56),"0")</f>
        <v>162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230</v>
      </c>
      <c r="Y60" s="742">
        <f>IFERROR(IF(X60="",0,CEILING((X60/$H60),1)*$H60),"")</f>
        <v>237.60000000000002</v>
      </c>
      <c r="Z60" s="36">
        <f>IFERROR(IF(Y60=0,"",ROUNDUP(Y60/H60,0)*0.01898),"")</f>
        <v>0.41755999999999999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239.26388888888886</v>
      </c>
      <c r="BN60" s="64">
        <f>IFERROR(Y60*I60/H60,"0")</f>
        <v>247.17</v>
      </c>
      <c r="BO60" s="64">
        <f>IFERROR(1/J60*(X60/H60),"0")</f>
        <v>0.33275462962962959</v>
      </c>
      <c r="BP60" s="64">
        <f>IFERROR(1/J60*(Y60/H60),"0")</f>
        <v>0.34375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21.296296296296294</v>
      </c>
      <c r="Y64" s="743">
        <f>IFERROR(Y60/H60,"0")+IFERROR(Y61/H61,"0")+IFERROR(Y62/H62,"0")+IFERROR(Y63/H63,"0")</f>
        <v>22</v>
      </c>
      <c r="Z64" s="743">
        <f>IFERROR(IF(Z60="",0,Z60),"0")+IFERROR(IF(Z61="",0,Z61),"0")+IFERROR(IF(Z62="",0,Z62),"0")+IFERROR(IF(Z63="",0,Z63),"0")</f>
        <v>0.41755999999999999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230</v>
      </c>
      <c r="Y65" s="743">
        <f>IFERROR(SUM(Y60:Y63),"0")</f>
        <v>237.60000000000002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34</v>
      </c>
      <c r="Y77" s="742">
        <f t="shared" si="15"/>
        <v>42</v>
      </c>
      <c r="Z77" s="36">
        <f>IFERROR(IF(Y77=0,"",ROUNDUP(Y77/H77,0)*0.01898),"")</f>
        <v>9.4899999999999998E-2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35.760714285714286</v>
      </c>
      <c r="BN77" s="64">
        <f t="shared" si="17"/>
        <v>44.175000000000004</v>
      </c>
      <c r="BO77" s="64">
        <f t="shared" si="18"/>
        <v>6.3244047619047616E-2</v>
      </c>
      <c r="BP77" s="64">
        <f t="shared" si="19"/>
        <v>7.8125E-2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4.0476190476190474</v>
      </c>
      <c r="Y82" s="743">
        <f>IFERROR(Y76/H76,"0")+IFERROR(Y77/H77,"0")+IFERROR(Y78/H78,"0")+IFERROR(Y79/H79,"0")+IFERROR(Y80/H80,"0")+IFERROR(Y81/H81,"0")</f>
        <v>5</v>
      </c>
      <c r="Z82" s="743">
        <f>IFERROR(IF(Z76="",0,Z76),"0")+IFERROR(IF(Z77="",0,Z77),"0")+IFERROR(IF(Z78="",0,Z78),"0")+IFERROR(IF(Z79="",0,Z79),"0")+IFERROR(IF(Z80="",0,Z80),"0")+IFERROR(IF(Z81="",0,Z81),"0")</f>
        <v>9.4899999999999998E-2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34</v>
      </c>
      <c r="Y83" s="743">
        <f>IFERROR(SUM(Y76:Y81),"0")</f>
        <v>42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61</v>
      </c>
      <c r="Y86" s="742">
        <f>IFERROR(IF(X86="",0,CEILING((X86/$H86),1)*$H86),"")</f>
        <v>67.2</v>
      </c>
      <c r="Z86" s="36">
        <f>IFERROR(IF(Y86=0,"",ROUNDUP(Y86/H86,0)*0.01898),"")</f>
        <v>0.15184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64.768928571428575</v>
      </c>
      <c r="BN86" s="64">
        <f>IFERROR(Y86*I86/H86,"0")</f>
        <v>71.352000000000004</v>
      </c>
      <c r="BO86" s="64">
        <f>IFERROR(1/J86*(X86/H86),"0")</f>
        <v>0.1134672619047619</v>
      </c>
      <c r="BP86" s="64">
        <f>IFERROR(1/J86*(Y86/H86),"0")</f>
        <v>0.125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35</v>
      </c>
      <c r="Y87" s="742">
        <f>IFERROR(IF(X87="",0,CEILING((X87/$H87),1)*$H87),"")</f>
        <v>36</v>
      </c>
      <c r="Z87" s="36">
        <f>IFERROR(IF(Y87=0,"",ROUNDUP(Y87/H87,0)*0.00902),"")</f>
        <v>0.1353</v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38.0625</v>
      </c>
      <c r="BN87" s="64">
        <f>IFERROR(Y87*I87/H87,"0")</f>
        <v>39.15</v>
      </c>
      <c r="BO87" s="64">
        <f>IFERROR(1/J87*(X87/H87),"0")</f>
        <v>0.11047979797979798</v>
      </c>
      <c r="BP87" s="64">
        <f>IFERROR(1/J87*(Y87/H87),"0")</f>
        <v>0.11363636363636365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21.845238095238095</v>
      </c>
      <c r="Y88" s="743">
        <f>IFERROR(Y85/H85,"0")+IFERROR(Y86/H86,"0")+IFERROR(Y87/H87,"0")</f>
        <v>23</v>
      </c>
      <c r="Z88" s="743">
        <f>IFERROR(IF(Z85="",0,Z85),"0")+IFERROR(IF(Z86="",0,Z86),"0")+IFERROR(IF(Z87="",0,Z87),"0")</f>
        <v>0.28714000000000001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96</v>
      </c>
      <c r="Y89" s="743">
        <f>IFERROR(SUM(Y85:Y87),"0")</f>
        <v>103.2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550</v>
      </c>
      <c r="Y92" s="742">
        <f>IFERROR(IF(X92="",0,CEILING((X92/$H92),1)*$H92),"")</f>
        <v>550.80000000000007</v>
      </c>
      <c r="Z92" s="36">
        <f>IFERROR(IF(Y92=0,"",ROUNDUP(Y92/H92,0)*0.01898),"")</f>
        <v>0.96798000000000006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572.15277777777771</v>
      </c>
      <c r="BN92" s="64">
        <f>IFERROR(Y92*I92/H92,"0")</f>
        <v>572.98500000000001</v>
      </c>
      <c r="BO92" s="64">
        <f>IFERROR(1/J92*(X92/H92),"0")</f>
        <v>0.79571759259259256</v>
      </c>
      <c r="BP92" s="64">
        <f>IFERROR(1/J92*(Y92/H92),"0")</f>
        <v>0.796875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135</v>
      </c>
      <c r="Y94" s="742">
        <f>IFERROR(IF(X94="",0,CEILING((X94/$H94),1)*$H94),"")</f>
        <v>135</v>
      </c>
      <c r="Z94" s="36">
        <f>IFERROR(IF(Y94=0,"",ROUNDUP(Y94/H94,0)*0.00902),"")</f>
        <v>0.27060000000000001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141.30000000000001</v>
      </c>
      <c r="BN94" s="64">
        <f>IFERROR(Y94*I94/H94,"0")</f>
        <v>141.30000000000001</v>
      </c>
      <c r="BO94" s="64">
        <f>IFERROR(1/J94*(X94/H94),"0")</f>
        <v>0.22727272727272729</v>
      </c>
      <c r="BP94" s="64">
        <f>IFERROR(1/J94*(Y94/H94),"0")</f>
        <v>0.22727272727272729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80.925925925925924</v>
      </c>
      <c r="Y95" s="743">
        <f>IFERROR(Y92/H92,"0")+IFERROR(Y93/H93,"0")+IFERROR(Y94/H94,"0")</f>
        <v>81</v>
      </c>
      <c r="Z95" s="743">
        <f>IFERROR(IF(Z92="",0,Z92),"0")+IFERROR(IF(Z93="",0,Z93),"0")+IFERROR(IF(Z94="",0,Z94),"0")</f>
        <v>1.23858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685</v>
      </c>
      <c r="Y96" s="743">
        <f>IFERROR(SUM(Y92:Y94),"0")</f>
        <v>685.80000000000007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133</v>
      </c>
      <c r="Y99" s="742">
        <f t="shared" si="20"/>
        <v>134.4</v>
      </c>
      <c r="Z99" s="36">
        <f>IFERROR(IF(Y99=0,"",ROUNDUP(Y99/H99,0)*0.01898),"")</f>
        <v>0.30368000000000001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141.2175</v>
      </c>
      <c r="BN99" s="64">
        <f t="shared" si="22"/>
        <v>142.70400000000001</v>
      </c>
      <c r="BO99" s="64">
        <f t="shared" si="23"/>
        <v>0.24739583333333331</v>
      </c>
      <c r="BP99" s="64">
        <f t="shared" si="24"/>
        <v>0.25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40</v>
      </c>
      <c r="Y100" s="742">
        <f t="shared" si="20"/>
        <v>40.5</v>
      </c>
      <c r="Z100" s="36">
        <f>IFERROR(IF(Y100=0,"",ROUNDUP(Y100/H100,0)*0.00651),"")</f>
        <v>9.7650000000000001E-2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43.733333333333327</v>
      </c>
      <c r="BN100" s="64">
        <f t="shared" si="22"/>
        <v>44.279999999999994</v>
      </c>
      <c r="BO100" s="64">
        <f t="shared" si="23"/>
        <v>8.1400081400081398E-2</v>
      </c>
      <c r="BP100" s="64">
        <f t="shared" si="24"/>
        <v>8.2417582417582416E-2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138</v>
      </c>
      <c r="Y103" s="742">
        <f t="shared" si="20"/>
        <v>140.4</v>
      </c>
      <c r="Z103" s="36">
        <f>IFERROR(IF(Y103=0,"",ROUNDUP(Y103/H103,0)*0.00902),"")</f>
        <v>0.46904000000000001</v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152.72</v>
      </c>
      <c r="BN103" s="64">
        <f t="shared" si="22"/>
        <v>155.37599999999998</v>
      </c>
      <c r="BO103" s="64">
        <f t="shared" si="23"/>
        <v>0.38720538720538716</v>
      </c>
      <c r="BP103" s="64">
        <f t="shared" si="24"/>
        <v>0.39393939393939392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81.759259259259252</v>
      </c>
      <c r="Y105" s="743">
        <f>IFERROR(Y98/H98,"0")+IFERROR(Y99/H99,"0")+IFERROR(Y100/H100,"0")+IFERROR(Y101/H101,"0")+IFERROR(Y102/H102,"0")+IFERROR(Y103/H103,"0")+IFERROR(Y104/H104,"0")</f>
        <v>83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0.87037000000000009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311</v>
      </c>
      <c r="Y106" s="743">
        <f>IFERROR(SUM(Y98:Y104),"0")</f>
        <v>315.3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666</v>
      </c>
      <c r="Y110" s="742">
        <f>IFERROR(IF(X110="",0,CEILING((X110/$H110),1)*$H110),"")</f>
        <v>672</v>
      </c>
      <c r="Z110" s="36">
        <f>IFERROR(IF(Y110=0,"",ROUNDUP(Y110/H110,0)*0.01898),"")</f>
        <v>1.1388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691.86696428571429</v>
      </c>
      <c r="BN110" s="64">
        <f>IFERROR(Y110*I110/H110,"0")</f>
        <v>698.1</v>
      </c>
      <c r="BO110" s="64">
        <f>IFERROR(1/J110*(X110/H110),"0")</f>
        <v>0.9291294642857143</v>
      </c>
      <c r="BP110" s="64">
        <f>IFERROR(1/J110*(Y110/H110),"0")</f>
        <v>0.93750000000000011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225</v>
      </c>
      <c r="Y112" s="742">
        <f>IFERROR(IF(X112="",0,CEILING((X112/$H112),1)*$H112),"")</f>
        <v>225</v>
      </c>
      <c r="Z112" s="36">
        <f>IFERROR(IF(Y112=0,"",ROUNDUP(Y112/H112,0)*0.00902),"")</f>
        <v>0.45100000000000001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235.5</v>
      </c>
      <c r="BN112" s="64">
        <f>IFERROR(Y112*I112/H112,"0")</f>
        <v>235.5</v>
      </c>
      <c r="BO112" s="64">
        <f>IFERROR(1/J112*(X112/H112),"0")</f>
        <v>0.37878787878787878</v>
      </c>
      <c r="BP112" s="64">
        <f>IFERROR(1/J112*(Y112/H112),"0")</f>
        <v>0.37878787878787878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109.46428571428572</v>
      </c>
      <c r="Y114" s="743">
        <f>IFERROR(Y109/H109,"0")+IFERROR(Y110/H110,"0")+IFERROR(Y111/H111,"0")+IFERROR(Y112/H112,"0")+IFERROR(Y113/H113,"0")</f>
        <v>110</v>
      </c>
      <c r="Z114" s="743">
        <f>IFERROR(IF(Z109="",0,Z109),"0")+IFERROR(IF(Z110="",0,Z110),"0")+IFERROR(IF(Z111="",0,Z111),"0")+IFERROR(IF(Z112="",0,Z112),"0")+IFERROR(IF(Z113="",0,Z113),"0")</f>
        <v>1.5898000000000001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891</v>
      </c>
      <c r="Y115" s="743">
        <f>IFERROR(SUM(Y109:Y113),"0")</f>
        <v>897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44</v>
      </c>
      <c r="Y117" s="742">
        <f>IFERROR(IF(X117="",0,CEILING((X117/$H117),1)*$H117),"")</f>
        <v>54</v>
      </c>
      <c r="Z117" s="36">
        <f>IFERROR(IF(Y117=0,"",ROUNDUP(Y117/H117,0)*0.01898),"")</f>
        <v>9.4899999999999998E-2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45.772222222222219</v>
      </c>
      <c r="BN117" s="64">
        <f>IFERROR(Y117*I117/H117,"0")</f>
        <v>56.17499999999999</v>
      </c>
      <c r="BO117" s="64">
        <f>IFERROR(1/J117*(X117/H117),"0")</f>
        <v>6.3657407407407399E-2</v>
      </c>
      <c r="BP117" s="64">
        <f>IFERROR(1/J117*(Y117/H117),"0")</f>
        <v>7.8125E-2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84</v>
      </c>
      <c r="Y119" s="742">
        <f>IFERROR(IF(X119="",0,CEILING((X119/$H119),1)*$H119),"")</f>
        <v>84</v>
      </c>
      <c r="Z119" s="36">
        <f>IFERROR(IF(Y119=0,"",ROUNDUP(Y119/H119,0)*0.00651),"")</f>
        <v>0.22785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90.3</v>
      </c>
      <c r="BN119" s="64">
        <f>IFERROR(Y119*I119/H119,"0")</f>
        <v>90.3</v>
      </c>
      <c r="BO119" s="64">
        <f>IFERROR(1/J119*(X119/H119),"0")</f>
        <v>0.19230769230769232</v>
      </c>
      <c r="BP119" s="64">
        <f>IFERROR(1/J119*(Y119/H119),"0")</f>
        <v>0.19230769230769232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39.074074074074076</v>
      </c>
      <c r="Y120" s="743">
        <f>IFERROR(Y117/H117,"0")+IFERROR(Y118/H118,"0")+IFERROR(Y119/H119,"0")</f>
        <v>40</v>
      </c>
      <c r="Z120" s="743">
        <f>IFERROR(IF(Z117="",0,Z117),"0")+IFERROR(IF(Z118="",0,Z118),"0")+IFERROR(IF(Z119="",0,Z119),"0")</f>
        <v>0.32274999999999998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128</v>
      </c>
      <c r="Y121" s="743">
        <f>IFERROR(SUM(Y117:Y119),"0")</f>
        <v>138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113</v>
      </c>
      <c r="Y123" s="742">
        <f t="shared" ref="Y123:Y131" si="25">IFERROR(IF(X123="",0,CEILING((X123/$H123),1)*$H123),"")</f>
        <v>117.60000000000001</v>
      </c>
      <c r="Z123" s="36">
        <f>IFERROR(IF(Y123=0,"",ROUNDUP(Y123/H123,0)*0.01898),"")</f>
        <v>0.26572000000000001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119.90107142857143</v>
      </c>
      <c r="BN123" s="64">
        <f t="shared" ref="BN123:BN131" si="27">IFERROR(Y123*I123/H123,"0")</f>
        <v>124.78200000000001</v>
      </c>
      <c r="BO123" s="64">
        <f t="shared" ref="BO123:BO131" si="28">IFERROR(1/J123*(X123/H123),"0")</f>
        <v>0.21019345238095238</v>
      </c>
      <c r="BP123" s="64">
        <f t="shared" ref="BP123:BP131" si="29">IFERROR(1/J123*(Y123/H123),"0")</f>
        <v>0.21875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145</v>
      </c>
      <c r="Y129" s="742">
        <f t="shared" si="25"/>
        <v>145.80000000000001</v>
      </c>
      <c r="Z129" s="36">
        <f t="shared" si="30"/>
        <v>0.35154000000000002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158.53333333333333</v>
      </c>
      <c r="BN129" s="64">
        <f t="shared" si="27"/>
        <v>159.40799999999999</v>
      </c>
      <c r="BO129" s="64">
        <f t="shared" si="28"/>
        <v>0.29507529507529512</v>
      </c>
      <c r="BP129" s="64">
        <f t="shared" si="29"/>
        <v>0.2967032967032967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67.156084656084658</v>
      </c>
      <c r="Y132" s="743">
        <f>IFERROR(Y123/H123,"0")+IFERROR(Y124/H124,"0")+IFERROR(Y125/H125,"0")+IFERROR(Y126/H126,"0")+IFERROR(Y127/H127,"0")+IFERROR(Y128/H128,"0")+IFERROR(Y129/H129,"0")+IFERROR(Y130/H130,"0")+IFERROR(Y131/H131,"0")</f>
        <v>68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0.61726000000000003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258</v>
      </c>
      <c r="Y133" s="743">
        <f>IFERROR(SUM(Y123:Y131),"0")</f>
        <v>263.40000000000003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109</v>
      </c>
      <c r="Y182" s="742">
        <f t="shared" si="31"/>
        <v>109.2</v>
      </c>
      <c r="Z182" s="36">
        <f>IFERROR(IF(Y182=0,"",ROUNDUP(Y182/H182,0)*0.00902),"")</f>
        <v>0.23452000000000001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114.44999999999999</v>
      </c>
      <c r="BN182" s="64">
        <f t="shared" si="33"/>
        <v>114.66</v>
      </c>
      <c r="BO182" s="64">
        <f t="shared" si="34"/>
        <v>0.19660894660894662</v>
      </c>
      <c r="BP182" s="64">
        <f t="shared" si="35"/>
        <v>0.19696969696969696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101</v>
      </c>
      <c r="Y183" s="742">
        <f t="shared" si="31"/>
        <v>102.9</v>
      </c>
      <c r="Z183" s="36">
        <f>IFERROR(IF(Y183=0,"",ROUNDUP(Y183/H183,0)*0.00502),"")</f>
        <v>0.24598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107.25238095238095</v>
      </c>
      <c r="BN183" s="64">
        <f t="shared" si="33"/>
        <v>109.27</v>
      </c>
      <c r="BO183" s="64">
        <f t="shared" si="34"/>
        <v>0.20553520553520555</v>
      </c>
      <c r="BP183" s="64">
        <f t="shared" si="35"/>
        <v>0.20940170940170943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183</v>
      </c>
      <c r="Y185" s="742">
        <f t="shared" si="31"/>
        <v>184.8</v>
      </c>
      <c r="Z185" s="36">
        <f>IFERROR(IF(Y185=0,"",ROUNDUP(Y185/H185,0)*0.00502),"")</f>
        <v>0.44176000000000004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191.71428571428572</v>
      </c>
      <c r="BN185" s="64">
        <f t="shared" si="33"/>
        <v>193.60000000000002</v>
      </c>
      <c r="BO185" s="64">
        <f t="shared" si="34"/>
        <v>0.37240537240537241</v>
      </c>
      <c r="BP185" s="64">
        <f t="shared" si="35"/>
        <v>0.37606837606837612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161.1904761904762</v>
      </c>
      <c r="Y188" s="743">
        <f>IFERROR(Y180/H180,"0")+IFERROR(Y181/H181,"0")+IFERROR(Y182/H182,"0")+IFERROR(Y183/H183,"0")+IFERROR(Y184/H184,"0")+IFERROR(Y185/H185,"0")+IFERROR(Y186/H186,"0")+IFERROR(Y187/H187,"0")</f>
        <v>163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0.92226000000000008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393</v>
      </c>
      <c r="Y189" s="743">
        <f>IFERROR(SUM(Y180:Y187),"0")</f>
        <v>396.90000000000003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54</v>
      </c>
      <c r="Y198" s="742">
        <f>IFERROR(IF(X198="",0,CEILING((X198/$H198),1)*$H198),"")</f>
        <v>54.6</v>
      </c>
      <c r="Z198" s="36">
        <f>IFERROR(IF(Y198=0,"",ROUNDUP(Y198/H198,0)*0.00651),"")</f>
        <v>0.16925999999999999</v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58.628571428571419</v>
      </c>
      <c r="BN198" s="64">
        <f>IFERROR(Y198*I198/H198,"0")</f>
        <v>59.279999999999994</v>
      </c>
      <c r="BO198" s="64">
        <f>IFERROR(1/J198*(X198/H198),"0")</f>
        <v>0.14128728414442701</v>
      </c>
      <c r="BP198" s="64">
        <f>IFERROR(1/J198*(Y198/H198),"0")</f>
        <v>0.14285714285714288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25.714285714285712</v>
      </c>
      <c r="Y199" s="743">
        <f>IFERROR(Y197/H197,"0")+IFERROR(Y198/H198,"0")</f>
        <v>26</v>
      </c>
      <c r="Z199" s="743">
        <f>IFERROR(IF(Z197="",0,Z197),"0")+IFERROR(IF(Z198="",0,Z198),"0")</f>
        <v>0.16925999999999999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54</v>
      </c>
      <c r="Y200" s="743">
        <f>IFERROR(SUM(Y197:Y198),"0")</f>
        <v>54.6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191</v>
      </c>
      <c r="Y202" s="742">
        <f t="shared" ref="Y202:Y209" si="36">IFERROR(IF(X202="",0,CEILING((X202/$H202),1)*$H202),"")</f>
        <v>194.4</v>
      </c>
      <c r="Z202" s="36">
        <f>IFERROR(IF(Y202=0,"",ROUNDUP(Y202/H202,0)*0.00902),"")</f>
        <v>0.32472000000000001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198.42777777777778</v>
      </c>
      <c r="BN202" s="64">
        <f t="shared" ref="BN202:BN209" si="38">IFERROR(Y202*I202/H202,"0")</f>
        <v>201.96</v>
      </c>
      <c r="BO202" s="64">
        <f t="shared" ref="BO202:BO209" si="39">IFERROR(1/J202*(X202/H202),"0")</f>
        <v>0.2679573512906846</v>
      </c>
      <c r="BP202" s="64">
        <f t="shared" ref="BP202:BP209" si="40">IFERROR(1/J202*(Y202/H202),"0")</f>
        <v>0.27272727272727271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120</v>
      </c>
      <c r="Y203" s="742">
        <f t="shared" si="36"/>
        <v>124.2</v>
      </c>
      <c r="Z203" s="36">
        <f>IFERROR(IF(Y203=0,"",ROUNDUP(Y203/H203,0)*0.00902),"")</f>
        <v>0.20746000000000001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124.66666666666667</v>
      </c>
      <c r="BN203" s="64">
        <f t="shared" si="38"/>
        <v>129.03</v>
      </c>
      <c r="BO203" s="64">
        <f t="shared" si="39"/>
        <v>0.16835016835016836</v>
      </c>
      <c r="BP203" s="64">
        <f t="shared" si="40"/>
        <v>0.17424242424242425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115</v>
      </c>
      <c r="Y205" s="742">
        <f t="shared" si="36"/>
        <v>118.80000000000001</v>
      </c>
      <c r="Z205" s="36">
        <f>IFERROR(IF(Y205=0,"",ROUNDUP(Y205/H205,0)*0.00902),"")</f>
        <v>0.19844000000000001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119.47222222222223</v>
      </c>
      <c r="BN205" s="64">
        <f t="shared" si="38"/>
        <v>123.42</v>
      </c>
      <c r="BO205" s="64">
        <f t="shared" si="39"/>
        <v>0.16133557800224466</v>
      </c>
      <c r="BP205" s="64">
        <f t="shared" si="40"/>
        <v>0.16666666666666669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84</v>
      </c>
      <c r="Y206" s="742">
        <f t="shared" si="36"/>
        <v>84.600000000000009</v>
      </c>
      <c r="Z206" s="36">
        <f>IFERROR(IF(Y206=0,"",ROUNDUP(Y206/H206,0)*0.00502),"")</f>
        <v>0.23594000000000001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90.066666666666663</v>
      </c>
      <c r="BN206" s="64">
        <f t="shared" si="38"/>
        <v>90.710000000000008</v>
      </c>
      <c r="BO206" s="64">
        <f t="shared" si="39"/>
        <v>0.19943019943019943</v>
      </c>
      <c r="BP206" s="64">
        <f t="shared" si="40"/>
        <v>0.20085470085470092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33</v>
      </c>
      <c r="Y207" s="742">
        <f t="shared" si="36"/>
        <v>34.200000000000003</v>
      </c>
      <c r="Z207" s="36">
        <f>IFERROR(IF(Y207=0,"",ROUNDUP(Y207/H207,0)*0.00502),"")</f>
        <v>9.5380000000000006E-2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34.833333333333329</v>
      </c>
      <c r="BN207" s="64">
        <f t="shared" si="38"/>
        <v>36.1</v>
      </c>
      <c r="BO207" s="64">
        <f t="shared" si="39"/>
        <v>7.8347578347578356E-2</v>
      </c>
      <c r="BP207" s="64">
        <f t="shared" si="40"/>
        <v>8.11965811965812E-2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46</v>
      </c>
      <c r="Y209" s="742">
        <f t="shared" si="36"/>
        <v>46.800000000000004</v>
      </c>
      <c r="Z209" s="36">
        <f>IFERROR(IF(Y209=0,"",ROUNDUP(Y209/H209,0)*0.00502),"")</f>
        <v>0.13052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48.55555555555555</v>
      </c>
      <c r="BN209" s="64">
        <f t="shared" si="38"/>
        <v>49.4</v>
      </c>
      <c r="BO209" s="64">
        <f t="shared" si="39"/>
        <v>0.10921177587844255</v>
      </c>
      <c r="BP209" s="64">
        <f t="shared" si="40"/>
        <v>0.11111111111111112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169.44444444444443</v>
      </c>
      <c r="Y210" s="743">
        <f>IFERROR(Y202/H202,"0")+IFERROR(Y203/H203,"0")+IFERROR(Y204/H204,"0")+IFERROR(Y205/H205,"0")+IFERROR(Y206/H206,"0")+IFERROR(Y207/H207,"0")+IFERROR(Y208/H208,"0")+IFERROR(Y209/H209,"0")</f>
        <v>173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1.1924600000000001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589</v>
      </c>
      <c r="Y211" s="743">
        <f>IFERROR(SUM(Y202:Y209),"0")</f>
        <v>603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146</v>
      </c>
      <c r="Y216" s="742">
        <f t="shared" si="41"/>
        <v>147.89999999999998</v>
      </c>
      <c r="Z216" s="36">
        <f>IFERROR(IF(Y216=0,"",ROUNDUP(Y216/H216,0)*0.01898),"")</f>
        <v>0.32266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154.70965517241379</v>
      </c>
      <c r="BN216" s="64">
        <f t="shared" si="43"/>
        <v>156.72299999999998</v>
      </c>
      <c r="BO216" s="64">
        <f t="shared" si="44"/>
        <v>0.26221264367816094</v>
      </c>
      <c r="BP216" s="64">
        <f t="shared" si="45"/>
        <v>0.265625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118</v>
      </c>
      <c r="Y217" s="742">
        <f t="shared" si="41"/>
        <v>120</v>
      </c>
      <c r="Z217" s="36">
        <f t="shared" ref="Z217:Z223" si="46">IFERROR(IF(Y217=0,"",ROUNDUP(Y217/H217,0)*0.00651),"")</f>
        <v>0.32550000000000001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131.27500000000001</v>
      </c>
      <c r="BN217" s="64">
        <f t="shared" si="43"/>
        <v>133.5</v>
      </c>
      <c r="BO217" s="64">
        <f t="shared" si="44"/>
        <v>0.27014652014652019</v>
      </c>
      <c r="BP217" s="64">
        <f t="shared" si="45"/>
        <v>0.27472527472527475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418</v>
      </c>
      <c r="Y219" s="742">
        <f t="shared" si="41"/>
        <v>420</v>
      </c>
      <c r="Z219" s="36">
        <f t="shared" si="46"/>
        <v>1.1392500000000001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461.89000000000004</v>
      </c>
      <c r="BN219" s="64">
        <f t="shared" si="43"/>
        <v>464.10000000000008</v>
      </c>
      <c r="BO219" s="64">
        <f t="shared" si="44"/>
        <v>0.95695970695970711</v>
      </c>
      <c r="BP219" s="64">
        <f t="shared" si="45"/>
        <v>0.96153846153846156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305</v>
      </c>
      <c r="Y220" s="742">
        <f t="shared" si="41"/>
        <v>307.2</v>
      </c>
      <c r="Z220" s="36">
        <f t="shared" si="46"/>
        <v>0.83328000000000002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337.02500000000003</v>
      </c>
      <c r="BN220" s="64">
        <f t="shared" si="43"/>
        <v>339.45600000000002</v>
      </c>
      <c r="BO220" s="64">
        <f t="shared" si="44"/>
        <v>0.69826007326007333</v>
      </c>
      <c r="BP220" s="64">
        <f t="shared" si="45"/>
        <v>0.70329670329670335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90</v>
      </c>
      <c r="Y222" s="742">
        <f t="shared" si="41"/>
        <v>91.2</v>
      </c>
      <c r="Z222" s="36">
        <f t="shared" si="46"/>
        <v>0.24738000000000002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99.45</v>
      </c>
      <c r="BN222" s="64">
        <f t="shared" si="43"/>
        <v>100.77600000000001</v>
      </c>
      <c r="BO222" s="64">
        <f t="shared" si="44"/>
        <v>0.20604395604395606</v>
      </c>
      <c r="BP222" s="64">
        <f t="shared" si="45"/>
        <v>0.2087912087912088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119</v>
      </c>
      <c r="Y223" s="742">
        <f t="shared" si="41"/>
        <v>120</v>
      </c>
      <c r="Z223" s="36">
        <f t="shared" si="46"/>
        <v>0.32550000000000001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131.79249999999999</v>
      </c>
      <c r="BN223" s="64">
        <f t="shared" si="43"/>
        <v>132.9</v>
      </c>
      <c r="BO223" s="64">
        <f t="shared" si="44"/>
        <v>0.27243589743589747</v>
      </c>
      <c r="BP223" s="64">
        <f t="shared" si="45"/>
        <v>0.27472527472527475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454.28160919540227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458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3.1935700000000002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1196</v>
      </c>
      <c r="Y225" s="743">
        <f>IFERROR(SUM(Y213:Y223),"0")</f>
        <v>1206.3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10</v>
      </c>
      <c r="Y229" s="742">
        <f>IFERROR(IF(X229="",0,CEILING((X229/$H229),1)*$H229),"")</f>
        <v>12</v>
      </c>
      <c r="Z229" s="36">
        <f>IFERROR(IF(Y229=0,"",ROUNDUP(Y229/H229,0)*0.00651),"")</f>
        <v>3.2550000000000003E-2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11.050000000000002</v>
      </c>
      <c r="BN229" s="64">
        <f>IFERROR(Y229*I229/H229,"0")</f>
        <v>13.260000000000002</v>
      </c>
      <c r="BO229" s="64">
        <f>IFERROR(1/J229*(X229/H229),"0")</f>
        <v>2.2893772893772896E-2</v>
      </c>
      <c r="BP229" s="64">
        <f>IFERROR(1/J229*(Y229/H229),"0")</f>
        <v>2.7472527472527476E-2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60</v>
      </c>
      <c r="Y230" s="742">
        <f>IFERROR(IF(X230="",0,CEILING((X230/$H230),1)*$H230),"")</f>
        <v>60</v>
      </c>
      <c r="Z230" s="36">
        <f>IFERROR(IF(Y230=0,"",ROUNDUP(Y230/H230,0)*0.00651),"")</f>
        <v>0.16275000000000001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66.300000000000011</v>
      </c>
      <c r="BN230" s="64">
        <f>IFERROR(Y230*I230/H230,"0")</f>
        <v>66.300000000000011</v>
      </c>
      <c r="BO230" s="64">
        <f>IFERROR(1/J230*(X230/H230),"0")</f>
        <v>0.13736263736263737</v>
      </c>
      <c r="BP230" s="64">
        <f>IFERROR(1/J230*(Y230/H230),"0")</f>
        <v>0.13736263736263737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29.166666666666668</v>
      </c>
      <c r="Y231" s="743">
        <f>IFERROR(Y227/H227,"0")+IFERROR(Y228/H228,"0")+IFERROR(Y229/H229,"0")+IFERROR(Y230/H230,"0")</f>
        <v>30</v>
      </c>
      <c r="Z231" s="743">
        <f>IFERROR(IF(Z227="",0,Z227),"0")+IFERROR(IF(Z228="",0,Z228),"0")+IFERROR(IF(Z229="",0,Z229),"0")+IFERROR(IF(Z230="",0,Z230),"0")</f>
        <v>0.1953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70</v>
      </c>
      <c r="Y232" s="743">
        <f>IFERROR(SUM(Y227:Y230),"0")</f>
        <v>72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180</v>
      </c>
      <c r="Y292" s="742">
        <f t="shared" si="62"/>
        <v>180</v>
      </c>
      <c r="Z292" s="36">
        <f>IFERROR(IF(Y292=0,"",ROUNDUP(Y292/H292,0)*0.00651),"")</f>
        <v>0.48825000000000002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198.9</v>
      </c>
      <c r="BN292" s="64">
        <f t="shared" si="64"/>
        <v>198.9</v>
      </c>
      <c r="BO292" s="64">
        <f t="shared" si="65"/>
        <v>0.41208791208791212</v>
      </c>
      <c r="BP292" s="64">
        <f t="shared" si="66"/>
        <v>0.41208791208791212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138</v>
      </c>
      <c r="Y293" s="742">
        <f t="shared" si="62"/>
        <v>139.19999999999999</v>
      </c>
      <c r="Z293" s="36">
        <f>IFERROR(IF(Y293=0,"",ROUNDUP(Y293/H293,0)*0.00651),"")</f>
        <v>0.37758000000000003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148.35000000000002</v>
      </c>
      <c r="BN293" s="64">
        <f t="shared" si="64"/>
        <v>149.63999999999999</v>
      </c>
      <c r="BO293" s="64">
        <f t="shared" si="65"/>
        <v>0.31593406593406598</v>
      </c>
      <c r="BP293" s="64">
        <f t="shared" si="66"/>
        <v>0.31868131868131871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132.5</v>
      </c>
      <c r="Y295" s="743">
        <f>IFERROR(Y289/H289,"0")+IFERROR(Y290/H290,"0")+IFERROR(Y291/H291,"0")+IFERROR(Y292/H292,"0")+IFERROR(Y293/H293,"0")+IFERROR(Y294/H294,"0")</f>
        <v>133</v>
      </c>
      <c r="Z295" s="743">
        <f>IFERROR(IF(Z289="",0,Z289),"0")+IFERROR(IF(Z290="",0,Z290),"0")+IFERROR(IF(Z291="",0,Z291),"0")+IFERROR(IF(Z292="",0,Z292),"0")+IFERROR(IF(Z293="",0,Z293),"0")+IFERROR(IF(Z294="",0,Z294),"0")</f>
        <v>0.8658300000000001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318</v>
      </c>
      <c r="Y296" s="743">
        <f>IFERROR(SUM(Y289:Y294),"0")</f>
        <v>319.2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55</v>
      </c>
      <c r="Y374" s="742">
        <f>IFERROR(IF(X374="",0,CEILING((X374/$H374),1)*$H374),"")</f>
        <v>58.800000000000004</v>
      </c>
      <c r="Z374" s="36">
        <f>IFERROR(IF(Y374=0,"",ROUNDUP(Y374/H374,0)*0.01898),"")</f>
        <v>0.13286000000000001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58.398214285714282</v>
      </c>
      <c r="BN374" s="64">
        <f>IFERROR(Y374*I374/H374,"0")</f>
        <v>62.433000000000007</v>
      </c>
      <c r="BO374" s="64">
        <f>IFERROR(1/J374*(X374/H374),"0")</f>
        <v>0.10230654761904762</v>
      </c>
      <c r="BP374" s="64">
        <f>IFERROR(1/J374*(Y374/H374),"0")</f>
        <v>0.109375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115</v>
      </c>
      <c r="Y375" s="742">
        <f>IFERROR(IF(X375="",0,CEILING((X375/$H375),1)*$H375),"")</f>
        <v>117</v>
      </c>
      <c r="Z375" s="36">
        <f>IFERROR(IF(Y375=0,"",ROUNDUP(Y375/H375,0)*0.01898),"")</f>
        <v>0.28470000000000001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122.65192307692308</v>
      </c>
      <c r="BN375" s="64">
        <f>IFERROR(Y375*I375/H375,"0")</f>
        <v>124.78500000000001</v>
      </c>
      <c r="BO375" s="64">
        <f>IFERROR(1/J375*(X375/H375),"0")</f>
        <v>0.23036858974358976</v>
      </c>
      <c r="BP375" s="64">
        <f>IFERROR(1/J375*(Y375/H375),"0")</f>
        <v>0.234375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61</v>
      </c>
      <c r="Y376" s="742">
        <f>IFERROR(IF(X376="",0,CEILING((X376/$H376),1)*$H376),"")</f>
        <v>67.2</v>
      </c>
      <c r="Z376" s="36">
        <f>IFERROR(IF(Y376=0,"",ROUNDUP(Y376/H376,0)*0.01898),"")</f>
        <v>0.15184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64.768928571428575</v>
      </c>
      <c r="BN376" s="64">
        <f>IFERROR(Y376*I376/H376,"0")</f>
        <v>71.352000000000004</v>
      </c>
      <c r="BO376" s="64">
        <f>IFERROR(1/J376*(X376/H376),"0")</f>
        <v>0.1134672619047619</v>
      </c>
      <c r="BP376" s="64">
        <f>IFERROR(1/J376*(Y376/H376),"0")</f>
        <v>0.125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28.553113553113555</v>
      </c>
      <c r="Y377" s="743">
        <f>IFERROR(Y374/H374,"0")+IFERROR(Y375/H375,"0")+IFERROR(Y376/H376,"0")</f>
        <v>30</v>
      </c>
      <c r="Z377" s="743">
        <f>IFERROR(IF(Z374="",0,Z374),"0")+IFERROR(IF(Z375="",0,Z375),"0")+IFERROR(IF(Z376="",0,Z376),"0")</f>
        <v>0.56940000000000002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231</v>
      </c>
      <c r="Y378" s="743">
        <f>IFERROR(SUM(Y374:Y376),"0")</f>
        <v>243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23</v>
      </c>
      <c r="Y383" s="742">
        <f>IFERROR(IF(X383="",0,CEILING((X383/$H383),1)*$H383),"")</f>
        <v>25.5</v>
      </c>
      <c r="Z383" s="36">
        <f>IFERROR(IF(Y383=0,"",ROUNDUP(Y383/H383,0)*0.00651),"")</f>
        <v>6.5100000000000005E-2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25.976470588235294</v>
      </c>
      <c r="BN383" s="64">
        <f>IFERROR(Y383*I383/H383,"0")</f>
        <v>28.8</v>
      </c>
      <c r="BO383" s="64">
        <f>IFERROR(1/J383*(X383/H383),"0")</f>
        <v>4.9558284852402504E-2</v>
      </c>
      <c r="BP383" s="64">
        <f>IFERROR(1/J383*(Y383/H383),"0")</f>
        <v>5.4945054945054951E-2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9.0196078431372548</v>
      </c>
      <c r="Y384" s="743">
        <f>IFERROR(Y380/H380,"0")+IFERROR(Y381/H381,"0")+IFERROR(Y382/H382,"0")+IFERROR(Y383/H383,"0")</f>
        <v>10</v>
      </c>
      <c r="Z384" s="743">
        <f>IFERROR(IF(Z380="",0,Z380),"0")+IFERROR(IF(Z381="",0,Z381),"0")+IFERROR(IF(Z382="",0,Z382),"0")+IFERROR(IF(Z383="",0,Z383),"0")</f>
        <v>6.5100000000000005E-2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23</v>
      </c>
      <c r="Y385" s="743">
        <f>IFERROR(SUM(Y380:Y383),"0")</f>
        <v>25.5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22</v>
      </c>
      <c r="Y394" s="742">
        <f>IFERROR(IF(X394="",0,CEILING((X394/$H394),1)*$H394),"")</f>
        <v>23.400000000000002</v>
      </c>
      <c r="Z394" s="36">
        <f>IFERROR(IF(Y394=0,"",ROUNDUP(Y394/H394,0)*0.00651),"")</f>
        <v>8.4629999999999997E-2</v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24.786666666666665</v>
      </c>
      <c r="BN394" s="64">
        <f>IFERROR(Y394*I394/H394,"0")</f>
        <v>26.364000000000001</v>
      </c>
      <c r="BO394" s="64">
        <f>IFERROR(1/J394*(X394/H394),"0")</f>
        <v>6.7155067155067152E-2</v>
      </c>
      <c r="BP394" s="64">
        <f>IFERROR(1/J394*(Y394/H394),"0")</f>
        <v>7.1428571428571438E-2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12.222222222222221</v>
      </c>
      <c r="Y395" s="743">
        <f>IFERROR(Y394/H394,"0")</f>
        <v>13</v>
      </c>
      <c r="Z395" s="743">
        <f>IFERROR(IF(Z394="",0,Z394),"0")</f>
        <v>8.4629999999999997E-2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22</v>
      </c>
      <c r="Y396" s="743">
        <f>IFERROR(SUM(Y394:Y394),"0")</f>
        <v>23.400000000000002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2000</v>
      </c>
      <c r="Y406" s="742">
        <f t="shared" ref="Y406:Y415" si="77">IFERROR(IF(X406="",0,CEILING((X406/$H406),1)*$H406),"")</f>
        <v>2010</v>
      </c>
      <c r="Z406" s="36">
        <f>IFERROR(IF(Y406=0,"",ROUNDUP(Y406/H406,0)*0.02175),"")</f>
        <v>2.9144999999999999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2064</v>
      </c>
      <c r="BN406" s="64">
        <f t="shared" ref="BN406:BN415" si="79">IFERROR(Y406*I406/H406,"0")</f>
        <v>2074.3200000000002</v>
      </c>
      <c r="BO406" s="64">
        <f t="shared" ref="BO406:BO415" si="80">IFERROR(1/J406*(X406/H406),"0")</f>
        <v>2.7777777777777777</v>
      </c>
      <c r="BP406" s="64">
        <f t="shared" ref="BP406:BP415" si="81">IFERROR(1/J406*(Y406/H406),"0")</f>
        <v>2.7916666666666665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300</v>
      </c>
      <c r="Y408" s="742">
        <f t="shared" si="77"/>
        <v>300</v>
      </c>
      <c r="Z408" s="36">
        <f>IFERROR(IF(Y408=0,"",ROUNDUP(Y408/H408,0)*0.02175),"")</f>
        <v>0.43499999999999994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309.60000000000002</v>
      </c>
      <c r="BN408" s="64">
        <f t="shared" si="79"/>
        <v>309.60000000000002</v>
      </c>
      <c r="BO408" s="64">
        <f t="shared" si="80"/>
        <v>0.41666666666666663</v>
      </c>
      <c r="BP408" s="64">
        <f t="shared" si="81"/>
        <v>0.41666666666666663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153.33333333333334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154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3.3494999999999999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2300</v>
      </c>
      <c r="Y417" s="743">
        <f>IFERROR(SUM(Y406:Y415),"0")</f>
        <v>2310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795</v>
      </c>
      <c r="Y419" s="742">
        <f>IFERROR(IF(X419="",0,CEILING((X419/$H419),1)*$H419),"")</f>
        <v>795</v>
      </c>
      <c r="Z419" s="36">
        <f>IFERROR(IF(Y419=0,"",ROUNDUP(Y419/H419,0)*0.02175),"")</f>
        <v>1.1527499999999999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820.44</v>
      </c>
      <c r="BN419" s="64">
        <f>IFERROR(Y419*I419/H419,"0")</f>
        <v>820.44</v>
      </c>
      <c r="BO419" s="64">
        <f>IFERROR(1/J419*(X419/H419),"0")</f>
        <v>1.1041666666666665</v>
      </c>
      <c r="BP419" s="64">
        <f>IFERROR(1/J419*(Y419/H419),"0")</f>
        <v>1.1041666666666665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53</v>
      </c>
      <c r="Y421" s="743">
        <f>IFERROR(Y419/H419,"0")+IFERROR(Y420/H420,"0")</f>
        <v>53</v>
      </c>
      <c r="Z421" s="743">
        <f>IFERROR(IF(Z419="",0,Z419),"0")+IFERROR(IF(Z420="",0,Z420),"0")</f>
        <v>1.1527499999999999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795</v>
      </c>
      <c r="Y422" s="743">
        <f>IFERROR(SUM(Y419:Y420),"0")</f>
        <v>795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20</v>
      </c>
      <c r="Y425" s="742">
        <f>IFERROR(IF(X425="",0,CEILING((X425/$H425),1)*$H425),"")</f>
        <v>27</v>
      </c>
      <c r="Z425" s="36">
        <f>IFERROR(IF(Y425=0,"",ROUNDUP(Y425/H425,0)*0.01898),"")</f>
        <v>5.6940000000000004E-2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21.153333333333332</v>
      </c>
      <c r="BN425" s="64">
        <f>IFERROR(Y425*I425/H425,"0")</f>
        <v>28.556999999999999</v>
      </c>
      <c r="BO425" s="64">
        <f>IFERROR(1/J425*(X425/H425),"0")</f>
        <v>3.4722222222222224E-2</v>
      </c>
      <c r="BP425" s="64">
        <f>IFERROR(1/J425*(Y425/H425),"0")</f>
        <v>4.6875E-2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2.2222222222222223</v>
      </c>
      <c r="Y426" s="743">
        <f>IFERROR(Y424/H424,"0")+IFERROR(Y425/H425,"0")</f>
        <v>3</v>
      </c>
      <c r="Z426" s="743">
        <f>IFERROR(IF(Z424="",0,Z424),"0")+IFERROR(IF(Z425="",0,Z425),"0")</f>
        <v>5.6940000000000004E-2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20</v>
      </c>
      <c r="Y427" s="743">
        <f>IFERROR(SUM(Y424:Y425),"0")</f>
        <v>27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31</v>
      </c>
      <c r="Y429" s="74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32.787666666666667</v>
      </c>
      <c r="BN429" s="64">
        <f>IFERROR(Y429*I429/H429,"0")</f>
        <v>38.076000000000001</v>
      </c>
      <c r="BO429" s="64">
        <f>IFERROR(1/J429*(X429/H429),"0")</f>
        <v>5.3819444444444448E-2</v>
      </c>
      <c r="BP429" s="64">
        <f>IFERROR(1/J429*(Y429/H429),"0")</f>
        <v>6.25E-2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3.4444444444444446</v>
      </c>
      <c r="Y430" s="743">
        <f>IFERROR(Y429/H429,"0")</f>
        <v>4</v>
      </c>
      <c r="Z430" s="743">
        <f>IFERROR(IF(Z429="",0,Z429),"0")</f>
        <v>7.5920000000000001E-2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31</v>
      </c>
      <c r="Y431" s="743">
        <f>IFERROR(SUM(Y429:Y429),"0")</f>
        <v>36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110</v>
      </c>
      <c r="Y440" s="742">
        <f t="shared" si="82"/>
        <v>120</v>
      </c>
      <c r="Z440" s="36">
        <f>IFERROR(IF(Y440=0,"",ROUNDUP(Y440/H440,0)*0.01898),"")</f>
        <v>0.1898</v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113.98750000000001</v>
      </c>
      <c r="BN440" s="64">
        <f t="shared" si="84"/>
        <v>124.35000000000001</v>
      </c>
      <c r="BO440" s="64">
        <f t="shared" si="85"/>
        <v>0.14322916666666666</v>
      </c>
      <c r="BP440" s="64">
        <f t="shared" si="86"/>
        <v>0.15625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9.1666666666666661</v>
      </c>
      <c r="Y442" s="743">
        <f>IFERROR(Y434/H434,"0")+IFERROR(Y435/H435,"0")+IFERROR(Y436/H436,"0")+IFERROR(Y437/H437,"0")+IFERROR(Y438/H438,"0")+IFERROR(Y439/H439,"0")+IFERROR(Y440/H440,"0")+IFERROR(Y441/H441,"0")</f>
        <v>10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0.1898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110</v>
      </c>
      <c r="Y443" s="743">
        <f>IFERROR(SUM(Y434:Y441),"0")</f>
        <v>120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1015</v>
      </c>
      <c r="Y450" s="742">
        <f>IFERROR(IF(X450="",0,CEILING((X450/$H450),1)*$H450),"")</f>
        <v>1017</v>
      </c>
      <c r="Z450" s="36">
        <f>IFERROR(IF(Y450=0,"",ROUNDUP(Y450/H450,0)*0.01898),"")</f>
        <v>2.1447400000000001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1073.5316666666668</v>
      </c>
      <c r="BN450" s="64">
        <f>IFERROR(Y450*I450/H450,"0")</f>
        <v>1075.6469999999999</v>
      </c>
      <c r="BO450" s="64">
        <f>IFERROR(1/J450*(X450/H450),"0")</f>
        <v>1.7621527777777777</v>
      </c>
      <c r="BP450" s="64">
        <f>IFERROR(1/J450*(Y450/H450),"0")</f>
        <v>1.765625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112.77777777777777</v>
      </c>
      <c r="Y455" s="743">
        <f>IFERROR(Y450/H450,"0")+IFERROR(Y451/H451,"0")+IFERROR(Y452/H452,"0")+IFERROR(Y453/H453,"0")+IFERROR(Y454/H454,"0")</f>
        <v>113</v>
      </c>
      <c r="Z455" s="743">
        <f>IFERROR(IF(Z450="",0,Z450),"0")+IFERROR(IF(Z451="",0,Z451),"0")+IFERROR(IF(Z452="",0,Z452),"0")+IFERROR(IF(Z453="",0,Z453),"0")+IFERROR(IF(Z454="",0,Z454),"0")</f>
        <v>2.1447400000000001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1015</v>
      </c>
      <c r="Y456" s="743">
        <f>IFERROR(SUM(Y450:Y454),"0")</f>
        <v>1017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63</v>
      </c>
      <c r="Y522" s="742">
        <f t="shared" ref="Y522:Y537" si="93">IFERROR(IF(X522="",0,CEILING((X522/$H522),1)*$H522),"")</f>
        <v>63.36</v>
      </c>
      <c r="Z522" s="36">
        <f t="shared" ref="Z522:Z527" si="94">IFERROR(IF(Y522=0,"",ROUNDUP(Y522/H522,0)*0.01196),"")</f>
        <v>0.14352000000000001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67.295454545454547</v>
      </c>
      <c r="BN522" s="64">
        <f t="shared" ref="BN522:BN537" si="96">IFERROR(Y522*I522/H522,"0")</f>
        <v>67.679999999999993</v>
      </c>
      <c r="BO522" s="64">
        <f t="shared" ref="BO522:BO537" si="97">IFERROR(1/J522*(X522/H522),"0")</f>
        <v>0.11472902097902099</v>
      </c>
      <c r="BP522" s="64">
        <f t="shared" ref="BP522:BP537" si="98">IFERROR(1/J522*(Y522/H522),"0")</f>
        <v>0.11538461538461539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93</v>
      </c>
      <c r="Y523" s="742">
        <f t="shared" si="93"/>
        <v>95.04</v>
      </c>
      <c r="Z523" s="36">
        <f t="shared" si="94"/>
        <v>0.21528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99.340909090909079</v>
      </c>
      <c r="BN523" s="64">
        <f t="shared" si="96"/>
        <v>101.52000000000001</v>
      </c>
      <c r="BO523" s="64">
        <f t="shared" si="97"/>
        <v>0.16936188811188813</v>
      </c>
      <c r="BP523" s="64">
        <f t="shared" si="98"/>
        <v>0.17307692307692307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1086</v>
      </c>
      <c r="Y525" s="742">
        <f t="shared" si="93"/>
        <v>1087.68</v>
      </c>
      <c r="Z525" s="36">
        <f t="shared" si="94"/>
        <v>2.4637600000000002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1160.0454545454545</v>
      </c>
      <c r="BN525" s="64">
        <f t="shared" si="96"/>
        <v>1161.8399999999999</v>
      </c>
      <c r="BO525" s="64">
        <f t="shared" si="97"/>
        <v>1.97770979020979</v>
      </c>
      <c r="BP525" s="64">
        <f t="shared" si="98"/>
        <v>1.9807692307692308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753</v>
      </c>
      <c r="Y527" s="742">
        <f t="shared" si="93"/>
        <v>755.04000000000008</v>
      </c>
      <c r="Z527" s="36">
        <f t="shared" si="94"/>
        <v>1.71028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804.34090909090912</v>
      </c>
      <c r="BN527" s="64">
        <f t="shared" si="96"/>
        <v>806.5200000000001</v>
      </c>
      <c r="BO527" s="64">
        <f t="shared" si="97"/>
        <v>1.371284965034965</v>
      </c>
      <c r="BP527" s="64">
        <f t="shared" si="98"/>
        <v>1.375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377.84090909090901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379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4.5328400000000002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1995</v>
      </c>
      <c r="Y539" s="743">
        <f>IFERROR(SUM(Y522:Y537),"0")</f>
        <v>2001.1200000000003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200</v>
      </c>
      <c r="Y550" s="742">
        <f t="shared" si="99"/>
        <v>200.64000000000001</v>
      </c>
      <c r="Z550" s="36">
        <f>IFERROR(IF(Y550=0,"",ROUNDUP(Y550/H550,0)*0.01196),"")</f>
        <v>0.45448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213.63636363636363</v>
      </c>
      <c r="BN550" s="64">
        <f t="shared" si="101"/>
        <v>214.32</v>
      </c>
      <c r="BO550" s="64">
        <f t="shared" si="102"/>
        <v>0.36421911421911418</v>
      </c>
      <c r="BP550" s="64">
        <f t="shared" si="103"/>
        <v>0.36538461538461542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37.878787878787875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38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0.45448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200</v>
      </c>
      <c r="Y561" s="743">
        <f>IFERROR(SUM(Y548:Y559),"0")</f>
        <v>200.64000000000001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13658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13810.16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14407.417256810157</v>
      </c>
      <c r="Y643" s="743">
        <f>IFERROR(SUM(BN22:BN639),"0")</f>
        <v>14568.126000000004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24</v>
      </c>
      <c r="Y644" s="38">
        <f>ROUNDUP(SUM(BP22:BP639),0)</f>
        <v>24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15007.417256810157</v>
      </c>
      <c r="Y645" s="743">
        <f>GrossWeightTotalR+PalletQtyTotalR*25</f>
        <v>15168.126000000004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2364.021778884101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2390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27.642580000000006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1515.2000000000003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544.79999999999995</v>
      </c>
      <c r="E652" s="46">
        <f>IFERROR(Y92*1,"0")+IFERROR(Y93*1,"0")+IFERROR(Y94*1,"0")+IFERROR(Y98*1,"0")+IFERROR(Y99*1,"0")+IFERROR(Y100*1,"0")+IFERROR(Y101*1,"0")+IFERROR(Y102*1,"0")+IFERROR(Y103*1,"0")+IFERROR(Y104*1,"0")</f>
        <v>1001.1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1298.3999999999999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396.90000000000003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1935.9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319.2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268.5</v>
      </c>
      <c r="W652" s="46">
        <f>IFERROR(Y394*1,"0")+IFERROR(Y398*1,"0")+IFERROR(Y399*1,"0")+IFERROR(Y400*1,"0")</f>
        <v>23.400000000000002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3168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1137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2201.7600000000002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2025-02-28T07:04:57Z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