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3,25 ПОКОМ КИ филиалы\"/>
    </mc:Choice>
  </mc:AlternateContent>
  <xr:revisionPtr revIDLastSave="0" documentId="13_ncr:1_{6CA8E049-9A4C-4B5B-BAE1-B19E53B53E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1" l="1"/>
  <c r="P50" i="1" s="1"/>
  <c r="P7" i="1"/>
  <c r="Q7" i="1" s="1"/>
  <c r="AG7" i="1" s="1"/>
  <c r="P8" i="1"/>
  <c r="P9" i="1"/>
  <c r="Q9" i="1" s="1"/>
  <c r="P10" i="1"/>
  <c r="P11" i="1"/>
  <c r="P12" i="1"/>
  <c r="P13" i="1"/>
  <c r="Q13" i="1" s="1"/>
  <c r="P14" i="1"/>
  <c r="T14" i="1" s="1"/>
  <c r="P15" i="1"/>
  <c r="P16" i="1"/>
  <c r="Q16" i="1" s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T47" i="1" s="1"/>
  <c r="P48" i="1"/>
  <c r="P49" i="1"/>
  <c r="Q49" i="1" s="1"/>
  <c r="AG49" i="1" s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T75" i="1" s="1"/>
  <c r="P76" i="1"/>
  <c r="T76" i="1" s="1"/>
  <c r="P77" i="1"/>
  <c r="P78" i="1"/>
  <c r="P79" i="1"/>
  <c r="Q79" i="1" s="1"/>
  <c r="P80" i="1"/>
  <c r="P81" i="1"/>
  <c r="T81" i="1" s="1"/>
  <c r="P82" i="1"/>
  <c r="T82" i="1" s="1"/>
  <c r="P83" i="1"/>
  <c r="T83" i="1" s="1"/>
  <c r="P84" i="1"/>
  <c r="Q84" i="1" s="1"/>
  <c r="AG84" i="1" s="1"/>
  <c r="P85" i="1"/>
  <c r="T85" i="1" s="1"/>
  <c r="P86" i="1"/>
  <c r="T86" i="1" s="1"/>
  <c r="P87" i="1"/>
  <c r="P88" i="1"/>
  <c r="Q88" i="1" s="1"/>
  <c r="AG88" i="1" s="1"/>
  <c r="P89" i="1"/>
  <c r="T89" i="1" s="1"/>
  <c r="P90" i="1"/>
  <c r="P91" i="1"/>
  <c r="P92" i="1"/>
  <c r="P93" i="1"/>
  <c r="T93" i="1" s="1"/>
  <c r="P94" i="1"/>
  <c r="T94" i="1" s="1"/>
  <c r="P6" i="1"/>
  <c r="U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AG13" i="1"/>
  <c r="K13" i="1"/>
  <c r="K12" i="1"/>
  <c r="AG11" i="1"/>
  <c r="K11" i="1"/>
  <c r="K10" i="1"/>
  <c r="AG9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 l="1"/>
  <c r="AG16" i="1"/>
  <c r="Q18" i="1"/>
  <c r="AG18" i="1" s="1"/>
  <c r="AG20" i="1"/>
  <c r="Q22" i="1"/>
  <c r="AG22" i="1" s="1"/>
  <c r="Q24" i="1"/>
  <c r="AG24" i="1" s="1"/>
  <c r="Q26" i="1"/>
  <c r="AG26" i="1" s="1"/>
  <c r="Q28" i="1"/>
  <c r="AG28" i="1" s="1"/>
  <c r="Q30" i="1"/>
  <c r="AG30" i="1" s="1"/>
  <c r="AG32" i="1"/>
  <c r="AG34" i="1"/>
  <c r="Q36" i="1"/>
  <c r="AG36" i="1" s="1"/>
  <c r="Q38" i="1"/>
  <c r="AG38" i="1" s="1"/>
  <c r="AG40" i="1"/>
  <c r="Q42" i="1"/>
  <c r="AG42" i="1" s="1"/>
  <c r="AG44" i="1"/>
  <c r="Q46" i="1"/>
  <c r="AG46" i="1" s="1"/>
  <c r="Q51" i="1"/>
  <c r="AG51" i="1" s="1"/>
  <c r="AG53" i="1"/>
  <c r="AG55" i="1"/>
  <c r="AG57" i="1"/>
  <c r="Q59" i="1"/>
  <c r="AG59" i="1" s="1"/>
  <c r="Q61" i="1"/>
  <c r="AG61" i="1" s="1"/>
  <c r="AG63" i="1"/>
  <c r="AG65" i="1"/>
  <c r="Q67" i="1"/>
  <c r="AG67" i="1" s="1"/>
  <c r="AG69" i="1"/>
  <c r="AG71" i="1"/>
  <c r="AG73" i="1"/>
  <c r="Q77" i="1"/>
  <c r="AG77" i="1" s="1"/>
  <c r="AG79" i="1"/>
  <c r="Q91" i="1"/>
  <c r="AG91" i="1" s="1"/>
  <c r="T68" i="1"/>
  <c r="T6" i="1"/>
  <c r="Q8" i="1"/>
  <c r="AG8" i="1" s="1"/>
  <c r="Q10" i="1"/>
  <c r="AG10" i="1" s="1"/>
  <c r="AG12" i="1"/>
  <c r="Q15" i="1"/>
  <c r="AG15" i="1" s="1"/>
  <c r="Q17" i="1"/>
  <c r="AG17" i="1" s="1"/>
  <c r="Q19" i="1"/>
  <c r="AG19" i="1" s="1"/>
  <c r="AG21" i="1"/>
  <c r="Q23" i="1"/>
  <c r="AG23" i="1" s="1"/>
  <c r="Q25" i="1"/>
  <c r="AG25" i="1" s="1"/>
  <c r="Q27" i="1"/>
  <c r="AG27" i="1" s="1"/>
  <c r="Q29" i="1"/>
  <c r="AG29" i="1" s="1"/>
  <c r="AG31" i="1"/>
  <c r="AG33" i="1"/>
  <c r="AG35" i="1"/>
  <c r="AG37" i="1"/>
  <c r="Q39" i="1"/>
  <c r="AG39" i="1" s="1"/>
  <c r="AG41" i="1"/>
  <c r="Q43" i="1"/>
  <c r="AG43" i="1" s="1"/>
  <c r="Q45" i="1"/>
  <c r="AG45" i="1" s="1"/>
  <c r="Q48" i="1"/>
  <c r="AG48" i="1" s="1"/>
  <c r="Q50" i="1"/>
  <c r="AG50" i="1" s="1"/>
  <c r="Q52" i="1"/>
  <c r="AG52" i="1" s="1"/>
  <c r="AG54" i="1"/>
  <c r="Q56" i="1"/>
  <c r="AG56" i="1" s="1"/>
  <c r="Q58" i="1"/>
  <c r="AG58" i="1" s="1"/>
  <c r="Q60" i="1"/>
  <c r="AG60" i="1" s="1"/>
  <c r="Q62" i="1"/>
  <c r="AG62" i="1" s="1"/>
  <c r="Q64" i="1"/>
  <c r="AG64" i="1" s="1"/>
  <c r="Q66" i="1"/>
  <c r="AG66" i="1" s="1"/>
  <c r="AG68" i="1"/>
  <c r="AG70" i="1"/>
  <c r="AG72" i="1"/>
  <c r="AG74" i="1"/>
  <c r="Q78" i="1"/>
  <c r="AG78" i="1" s="1"/>
  <c r="Q80" i="1"/>
  <c r="AG80" i="1" s="1"/>
  <c r="Q87" i="1"/>
  <c r="AG87" i="1" s="1"/>
  <c r="AG90" i="1"/>
  <c r="AG92" i="1"/>
  <c r="T88" i="1"/>
  <c r="T84" i="1"/>
  <c r="T49" i="1"/>
  <c r="T13" i="1"/>
  <c r="T11" i="1"/>
  <c r="T9" i="1"/>
  <c r="T7" i="1"/>
  <c r="K50" i="1"/>
  <c r="K5" i="1" s="1"/>
  <c r="U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1" i="1"/>
  <c r="U17" i="1"/>
  <c r="U13" i="1"/>
  <c r="U9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9" i="1"/>
  <c r="U15" i="1"/>
  <c r="U11" i="1"/>
  <c r="U7" i="1"/>
  <c r="U93" i="1"/>
  <c r="U91" i="1"/>
  <c r="P5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0" i="1"/>
  <c r="U18" i="1"/>
  <c r="U16" i="1"/>
  <c r="U14" i="1"/>
  <c r="U12" i="1"/>
  <c r="U10" i="1"/>
  <c r="U8" i="1"/>
  <c r="T19" i="1" l="1"/>
  <c r="T27" i="1"/>
  <c r="T35" i="1"/>
  <c r="T43" i="1"/>
  <c r="T56" i="1"/>
  <c r="T64" i="1"/>
  <c r="T72" i="1"/>
  <c r="T16" i="1"/>
  <c r="T24" i="1"/>
  <c r="T32" i="1"/>
  <c r="T40" i="1"/>
  <c r="T48" i="1"/>
  <c r="T15" i="1"/>
  <c r="T23" i="1"/>
  <c r="T31" i="1"/>
  <c r="T39" i="1"/>
  <c r="T52" i="1"/>
  <c r="T60" i="1"/>
  <c r="T78" i="1"/>
  <c r="T10" i="1"/>
  <c r="T20" i="1"/>
  <c r="T28" i="1"/>
  <c r="T36" i="1"/>
  <c r="T44" i="1"/>
  <c r="T91" i="1"/>
  <c r="T90" i="1"/>
  <c r="T50" i="1"/>
  <c r="T53" i="1"/>
  <c r="T57" i="1"/>
  <c r="T61" i="1"/>
  <c r="T65" i="1"/>
  <c r="T69" i="1"/>
  <c r="T73" i="1"/>
  <c r="T79" i="1"/>
  <c r="AG6" i="1"/>
  <c r="AG5" i="1" s="1"/>
  <c r="Q5" i="1"/>
  <c r="T17" i="1"/>
  <c r="T21" i="1"/>
  <c r="T25" i="1"/>
  <c r="T29" i="1"/>
  <c r="T33" i="1"/>
  <c r="T37" i="1"/>
  <c r="T41" i="1"/>
  <c r="T45" i="1"/>
  <c r="T54" i="1"/>
  <c r="T58" i="1"/>
  <c r="T62" i="1"/>
  <c r="T66" i="1"/>
  <c r="T70" i="1"/>
  <c r="T74" i="1"/>
  <c r="T80" i="1"/>
  <c r="T8" i="1"/>
  <c r="T12" i="1"/>
  <c r="T18" i="1"/>
  <c r="T22" i="1"/>
  <c r="T26" i="1"/>
  <c r="T30" i="1"/>
  <c r="T34" i="1"/>
  <c r="T38" i="1"/>
  <c r="T42" i="1"/>
  <c r="T46" i="1"/>
  <c r="T51" i="1"/>
  <c r="T55" i="1"/>
  <c r="T59" i="1"/>
  <c r="T63" i="1"/>
  <c r="T67" i="1"/>
  <c r="T71" i="1"/>
  <c r="T77" i="1"/>
  <c r="T87" i="1"/>
  <c r="T92" i="1"/>
</calcChain>
</file>

<file path=xl/sharedStrings.xml><?xml version="1.0" encoding="utf-8"?>
<sst xmlns="http://schemas.openxmlformats.org/spreadsheetml/2006/main" count="363" uniqueCount="153">
  <si>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</si>
  <si>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</si>
  <si>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</si>
  <si>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</si>
  <si>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</si>
  <si>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</si>
  <si>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</si>
  <si>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</si>
  <si>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</si>
  <si>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</si>
  <si>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</si>
  <si>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</si>
  <si>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</si>
  <si>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</si>
  <si>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</si>
  <si>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</si>
  <si>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</si>
  <si>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</si>
  <si>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</si>
  <si>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</si>
  <si>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</si>
  <si>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</si>
  <si>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</si>
  <si>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</si>
  <si>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05,03,</t>
  </si>
  <si>
    <t>27,02,</t>
  </si>
  <si>
    <t>26,02,</t>
  </si>
  <si>
    <t>20,02,</t>
  </si>
  <si>
    <t>19,02,</t>
  </si>
  <si>
    <t>13,02,</t>
  </si>
  <si>
    <t>12,02,</t>
  </si>
  <si>
    <t>06,02,</t>
  </si>
  <si>
    <t>05,02,</t>
  </si>
  <si>
    <t>30,01,</t>
  </si>
  <si>
    <t>29,01,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</si>
  <si>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</si>
  <si>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</si>
  <si>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</si>
  <si>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</si>
  <si>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</si>
  <si>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</si>
  <si>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</si>
  <si>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</si>
  <si>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</si>
  <si>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</si>
  <si>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</si>
  <si>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</si>
  <si>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</si>
  <si>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 (филиал постоянно обнуляет)</t>
  </si>
  <si>
    <t xml:space="preserve"> 118  Колбаса Сервелат Филейбургский с филе сочного окорока, в/у 0,35 кг срез, БАВАРУШКА ПОКОМ</t>
  </si>
  <si>
    <t>21,02,25 филиал обнулил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</si>
  <si>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</si>
  <si>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</si>
  <si>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</si>
  <si>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</si>
  <si>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24,01,25 филиал обнулил</t>
  </si>
  <si>
    <t xml:space="preserve"> 219  Колбаса Докторская Особая ТМ Особый рецепт, ВЕС  ПОКОМ</t>
  </si>
  <si>
    <t>28,02,25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</si>
  <si>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</si>
  <si>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</si>
  <si>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</si>
  <si>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>не в матрице</t>
  </si>
  <si>
    <t xml:space="preserve"> 236  Колбаса Рубленая ЗАПЕЧ. Дугушка ТМ Стародворье, вектор, в/к    ПОКОМ</t>
  </si>
  <si>
    <t>ТМА февраль / 28,02,25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</si>
  <si>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</si>
  <si>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</si>
  <si>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</si>
  <si>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</si>
  <si>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</si>
  <si>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</si>
  <si>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</si>
  <si>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26,02,25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</si>
  <si>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</si>
  <si>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</si>
  <si>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</si>
  <si>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</si>
  <si>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</si>
  <si>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</si>
  <si>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</si>
  <si>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</si>
  <si>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</si>
  <si>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</si>
  <si>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</si>
  <si>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</si>
  <si>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</si>
  <si>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</si>
  <si>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</si>
  <si>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</si>
  <si>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</si>
  <si>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</si>
  <si>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</si>
  <si>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</si>
  <si>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</si>
  <si>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</si>
  <si>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</si>
  <si>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</si>
  <si>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</si>
  <si>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</si>
  <si>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</si>
  <si>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</si>
  <si>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</si>
  <si>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</si>
  <si>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 / 28,02,25 филиал обнулил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</si>
  <si>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</si>
  <si>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</si>
  <si>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</si>
  <si>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</si>
  <si>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</si>
  <si>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</si>
  <si>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</si>
  <si>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</si>
  <si>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>Spar / ПЕРЕМЕЩЕНИЕ ИЗ Донецка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</si>
  <si>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</si>
  <si>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</si>
  <si>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</si>
  <si>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</si>
  <si>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 / 28,02,25 филиал обнулил</t>
  </si>
  <si>
    <t xml:space="preserve"> 397 Сосиски Сливочные по-стародворски Бордо Фикс.вес 0,45 П/а мгс Стародворье  Поком</t>
  </si>
  <si>
    <t>28,02,25 филиал обнулил / ТК Вояж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</si>
  <si>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</si>
  <si>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</si>
  <si>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завод не даёт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</si>
  <si>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</si>
  <si>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</si>
  <si>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</si>
  <si>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</si>
  <si>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</si>
  <si>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21,02,25 филиал обнулил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</si>
  <si>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</si>
  <si>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</si>
  <si>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</si>
  <si>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</si>
  <si>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</si>
  <si>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февраль / 26,02,25 филиал обнулил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</si>
  <si>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</si>
  <si>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</si>
  <si>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</si>
  <si>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</si>
  <si>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</si>
  <si>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</si>
  <si>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</si>
  <si>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</si>
  <si>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</si>
  <si>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</si>
  <si>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</si>
  <si>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дубль на 328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</si>
  <si>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</si>
  <si>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</si>
  <si>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</si>
  <si>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</si>
  <si>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</si>
  <si>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необходимо увеличить продажи / 21,02,25 филиал обнулил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</si>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</sst>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46.28515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37383.192999999999</v>
      </c>
      <c r="F5" s="4">
        <f>SUM(F6:F499)</f>
        <v>37348.622000000003</v>
      </c>
      <c r="G5" s="7"/>
      <c r="H5" s="1"/>
      <c r="I5" s="1"/>
      <c r="J5" s="4">
        <f>SUM(J6:J499)</f>
        <v>37264.939000000006</v>
      </c>
      <c r="K5" s="4">
        <f>SUM(K6:K499)</f>
        <v>118.25399999999998</v>
      </c>
      <c r="L5" s="4">
        <f>SUM(L6:L499)</f>
        <v>0</v>
      </c>
      <c r="M5" s="4">
        <f>SUM(M6:M499)</f>
        <v>0</v>
      </c>
      <c r="N5" s="4">
        <f>SUM(N6:N499)</f>
        <v>18125.953319999997</v>
      </c>
      <c r="O5" s="4">
        <f>SUM(O6:O499)</f>
        <v>2100</v>
      </c>
      <c r="P5" s="4">
        <f>SUM(P6:P499)</f>
        <v>7476.6386000000011</v>
      </c>
      <c r="Q5" s="4">
        <f>SUM(Q6:Q499)</f>
        <v>19558.750060000002</v>
      </c>
      <c r="R5" s="4">
        <f>SUM(R6:R499)</f>
        <v>0</v>
      </c>
      <c r="S5" s="1"/>
      <c r="T5" s="1"/>
      <c r="U5" s="1"/>
      <c r="V5" s="4">
        <f>SUM(V6:V499)</f>
        <v>7678.7965999999997</v>
      </c>
      <c r="W5" s="4">
        <f>SUM(W6:W499)</f>
        <v>7409.6089999999986</v>
      </c>
      <c r="X5" s="4">
        <f>SUM(X6:X499)</f>
        <v>7564.0430000000006</v>
      </c>
      <c r="Y5" s="4">
        <f>SUM(Y6:Y499)</f>
        <v>8224.1212000000014</v>
      </c>
      <c r="Z5" s="4">
        <f>SUM(Z6:Z499)</f>
        <v>7925.5166000000045</v>
      </c>
      <c r="AA5" s="4">
        <f>SUM(AA6:AA499)</f>
        <v>7184.4159999999993</v>
      </c>
      <c r="AB5" s="4">
        <f>SUM(AB6:AB499)</f>
        <v>6996.4826000000021</v>
      </c>
      <c r="AC5" s="4">
        <f>SUM(AC6:AC499)</f>
        <v>7412.1197999999958</v>
      </c>
      <c r="AD5" s="4">
        <f>SUM(AD6:AD499)</f>
        <v>7784.9112000000014</v>
      </c>
      <c r="AE5" s="4">
        <f>SUM(AE6:AE499)</f>
        <v>8109.3945999999996</v>
      </c>
      <c r="AF5" s="1"/>
      <c r="AG5" s="4">
        <f>SUM(AG6:AG499)</f>
        <v>18010.754060000003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1350.932</v>
      </c>
      <c r="D6" s="1">
        <v>1146.3889999999999</v>
      </c>
      <c r="E6" s="1">
        <v>1150.2329999999999</v>
      </c>
      <c r="F6" s="1">
        <v>1181.2539999999999</v>
      </c>
      <c r="G6" s="7">
        <v>1</v>
      </c>
      <c r="H6" s="1">
        <v>50</v>
      </c>
      <c r="I6" s="1" t="s">
        <v>37</v>
      </c>
      <c r="J6" s="1">
        <v>1107.9000000000001</v>
      </c>
      <c r="K6" s="1">
        <f t="shared" ref="K6:K36" si="0">E6-J6</f>
        <v>42.332999999999856</v>
      </c>
      <c r="L6" s="1"/>
      <c r="M6" s="1"/>
      <c r="N6" s="1">
        <v>1300</v>
      </c>
      <c r="O6" s="1"/>
      <c r="P6" s="1">
        <f>E6/5</f>
        <v>230.04659999999998</v>
      </c>
      <c r="Q6" s="5"/>
      <c r="R6" s="5"/>
      <c r="S6" s="1"/>
      <c r="T6" s="1">
        <f>(F6+N6+O6+Q6)/P6</f>
        <v>10.785875557387069</v>
      </c>
      <c r="U6" s="1">
        <f>(F6+N6+O6)/P6</f>
        <v>10.785875557387069</v>
      </c>
      <c r="V6" s="1">
        <v>252.7114</v>
      </c>
      <c r="W6" s="1">
        <v>206.4434</v>
      </c>
      <c r="X6" s="1">
        <v>195.1386</v>
      </c>
      <c r="Y6" s="1">
        <v>205.48400000000001</v>
      </c>
      <c r="Z6" s="1">
        <v>203.6514</v>
      </c>
      <c r="AA6" s="1">
        <v>192.19759999999999</v>
      </c>
      <c r="AB6" s="1">
        <v>201.6926</v>
      </c>
      <c r="AC6" s="1">
        <v>215.58840000000001</v>
      </c>
      <c r="AD6" s="1">
        <v>220.60900000000001</v>
      </c>
      <c r="AE6" s="1">
        <v>232.17080000000001</v>
      </c>
      <c r="AF6" s="1" t="s">
        <v>38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543.149</v>
      </c>
      <c r="D7" s="1">
        <v>264.62</v>
      </c>
      <c r="E7" s="1">
        <v>369.81299999999999</v>
      </c>
      <c r="F7" s="1">
        <v>358.16899999999998</v>
      </c>
      <c r="G7" s="7">
        <v>1</v>
      </c>
      <c r="H7" s="1">
        <v>45</v>
      </c>
      <c r="I7" s="1" t="s">
        <v>37</v>
      </c>
      <c r="J7" s="1">
        <v>339.15</v>
      </c>
      <c r="K7" s="1">
        <f t="shared" si="0"/>
        <v>30.663000000000011</v>
      </c>
      <c r="L7" s="1"/>
      <c r="M7" s="1"/>
      <c r="N7" s="1">
        <v>132.6680200000001</v>
      </c>
      <c r="O7" s="1"/>
      <c r="P7" s="1">
        <f t="shared" ref="P7:P69" si="1">E7/5</f>
        <v>73.962599999999995</v>
      </c>
      <c r="Q7" s="5">
        <f t="shared" ref="Q7:Q13" si="2">10*P7-O7-N7-F7</f>
        <v>248.78897999999992</v>
      </c>
      <c r="R7" s="5"/>
      <c r="S7" s="1"/>
      <c r="T7" s="1">
        <f t="shared" ref="T7:T69" si="3">(F7+N7+O7+Q7)/P7</f>
        <v>10</v>
      </c>
      <c r="U7" s="1">
        <f t="shared" ref="U7:U69" si="4">(F7+N7+O7)/P7</f>
        <v>6.6362867178817417</v>
      </c>
      <c r="V7" s="1">
        <v>70.432600000000008</v>
      </c>
      <c r="W7" s="1">
        <v>71.752600000000001</v>
      </c>
      <c r="X7" s="1">
        <v>76.904200000000003</v>
      </c>
      <c r="Y7" s="1">
        <v>76.995399999999989</v>
      </c>
      <c r="Z7" s="1">
        <v>76.400400000000005</v>
      </c>
      <c r="AA7" s="1">
        <v>71.605999999999995</v>
      </c>
      <c r="AB7" s="1">
        <v>74.892399999999995</v>
      </c>
      <c r="AC7" s="1">
        <v>80.116600000000005</v>
      </c>
      <c r="AD7" s="1">
        <v>101.74720000000001</v>
      </c>
      <c r="AE7" s="1">
        <v>118.9654</v>
      </c>
      <c r="AF7" s="1"/>
      <c r="AG7" s="1">
        <f>G7*Q7</f>
        <v>248.78897999999992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628.63400000000001</v>
      </c>
      <c r="D8" s="1">
        <v>277.20999999999998</v>
      </c>
      <c r="E8" s="1">
        <v>375.86700000000002</v>
      </c>
      <c r="F8" s="1">
        <v>451.34899999999999</v>
      </c>
      <c r="G8" s="7">
        <v>1</v>
      </c>
      <c r="H8" s="1">
        <v>45</v>
      </c>
      <c r="I8" s="1" t="s">
        <v>37</v>
      </c>
      <c r="J8" s="1">
        <v>357.8</v>
      </c>
      <c r="K8" s="1">
        <f t="shared" si="0"/>
        <v>18.067000000000007</v>
      </c>
      <c r="L8" s="1"/>
      <c r="M8" s="1"/>
      <c r="N8" s="1">
        <v>112.7482999999999</v>
      </c>
      <c r="O8" s="1"/>
      <c r="P8" s="1">
        <f t="shared" si="1"/>
        <v>75.173400000000001</v>
      </c>
      <c r="Q8" s="5">
        <f t="shared" si="2"/>
        <v>187.63670000000019</v>
      </c>
      <c r="R8" s="5"/>
      <c r="S8" s="1"/>
      <c r="T8" s="1">
        <f t="shared" si="3"/>
        <v>10.000000000000002</v>
      </c>
      <c r="U8" s="1">
        <f t="shared" si="4"/>
        <v>7.5039482050831801</v>
      </c>
      <c r="V8" s="1">
        <v>77.520799999999994</v>
      </c>
      <c r="W8" s="1">
        <v>81.404200000000003</v>
      </c>
      <c r="X8" s="1">
        <v>85.80080000000001</v>
      </c>
      <c r="Y8" s="1">
        <v>88.909000000000006</v>
      </c>
      <c r="Z8" s="1">
        <v>97.507800000000003</v>
      </c>
      <c r="AA8" s="1">
        <v>90.278199999999998</v>
      </c>
      <c r="AB8" s="1">
        <v>104.41200000000001</v>
      </c>
      <c r="AC8" s="1">
        <v>115.81480000000001</v>
      </c>
      <c r="AD8" s="1">
        <v>48.755200000000002</v>
      </c>
      <c r="AE8" s="1">
        <v>49.045400000000001</v>
      </c>
      <c r="AF8" s="1"/>
      <c r="AG8" s="1">
        <f>G8*Q8</f>
        <v>187.63670000000019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42</v>
      </c>
      <c r="C9" s="1">
        <v>416</v>
      </c>
      <c r="D9" s="1">
        <v>270</v>
      </c>
      <c r="E9" s="1">
        <v>264</v>
      </c>
      <c r="F9" s="1">
        <v>346</v>
      </c>
      <c r="G9" s="7">
        <v>0.45</v>
      </c>
      <c r="H9" s="1">
        <v>45</v>
      </c>
      <c r="I9" s="1" t="s">
        <v>37</v>
      </c>
      <c r="J9" s="1">
        <v>271</v>
      </c>
      <c r="K9" s="1">
        <f t="shared" si="0"/>
        <v>-7</v>
      </c>
      <c r="L9" s="1"/>
      <c r="M9" s="1"/>
      <c r="N9" s="1">
        <v>87.800000000000068</v>
      </c>
      <c r="O9" s="1"/>
      <c r="P9" s="1">
        <f t="shared" si="1"/>
        <v>52.8</v>
      </c>
      <c r="Q9" s="5">
        <f t="shared" si="2"/>
        <v>94.199999999999932</v>
      </c>
      <c r="R9" s="5"/>
      <c r="S9" s="1"/>
      <c r="T9" s="1">
        <f t="shared" si="3"/>
        <v>10</v>
      </c>
      <c r="U9" s="1">
        <f t="shared" si="4"/>
        <v>8.2159090909090935</v>
      </c>
      <c r="V9" s="1">
        <v>58.2</v>
      </c>
      <c r="W9" s="1">
        <v>60.2</v>
      </c>
      <c r="X9" s="1">
        <v>64.599999999999994</v>
      </c>
      <c r="Y9" s="1">
        <v>65</v>
      </c>
      <c r="Z9" s="1">
        <v>68.2</v>
      </c>
      <c r="AA9" s="1">
        <v>60.8</v>
      </c>
      <c r="AB9" s="1">
        <v>55.4</v>
      </c>
      <c r="AC9" s="1">
        <v>61.8</v>
      </c>
      <c r="AD9" s="1">
        <v>68</v>
      </c>
      <c r="AE9" s="1">
        <v>72.2</v>
      </c>
      <c r="AF9" s="1"/>
      <c r="AG9" s="1">
        <f>G9*Q9</f>
        <v>42.389999999999972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42</v>
      </c>
      <c r="C10" s="1">
        <v>953</v>
      </c>
      <c r="D10" s="1">
        <v>576</v>
      </c>
      <c r="E10" s="1">
        <v>662</v>
      </c>
      <c r="F10" s="1">
        <v>789</v>
      </c>
      <c r="G10" s="7">
        <v>0.45</v>
      </c>
      <c r="H10" s="1">
        <v>45</v>
      </c>
      <c r="I10" s="1" t="s">
        <v>37</v>
      </c>
      <c r="J10" s="1">
        <v>667</v>
      </c>
      <c r="K10" s="1">
        <f t="shared" si="0"/>
        <v>-5</v>
      </c>
      <c r="L10" s="1"/>
      <c r="M10" s="1"/>
      <c r="N10" s="1">
        <v>323.19999999999982</v>
      </c>
      <c r="O10" s="1"/>
      <c r="P10" s="1">
        <f t="shared" si="1"/>
        <v>132.4</v>
      </c>
      <c r="Q10" s="5">
        <f t="shared" si="2"/>
        <v>211.80000000000018</v>
      </c>
      <c r="R10" s="5"/>
      <c r="S10" s="1"/>
      <c r="T10" s="1">
        <f t="shared" si="3"/>
        <v>10</v>
      </c>
      <c r="U10" s="1">
        <f t="shared" si="4"/>
        <v>8.4003021148036243</v>
      </c>
      <c r="V10" s="1">
        <v>135.6</v>
      </c>
      <c r="W10" s="1">
        <v>144.4</v>
      </c>
      <c r="X10" s="1">
        <v>158.6</v>
      </c>
      <c r="Y10" s="1">
        <v>159.6</v>
      </c>
      <c r="Z10" s="1">
        <v>141.19999999999999</v>
      </c>
      <c r="AA10" s="1">
        <v>130.80000000000001</v>
      </c>
      <c r="AB10" s="1">
        <v>152.80000000000001</v>
      </c>
      <c r="AC10" s="1">
        <v>150.19999999999999</v>
      </c>
      <c r="AD10" s="1">
        <v>133.19999999999999</v>
      </c>
      <c r="AE10" s="1">
        <v>131.4</v>
      </c>
      <c r="AF10" s="1"/>
      <c r="AG10" s="1">
        <f>G10*Q10</f>
        <v>95.310000000000088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42</v>
      </c>
      <c r="C11" s="1">
        <v>87</v>
      </c>
      <c r="D11" s="1">
        <v>120</v>
      </c>
      <c r="E11" s="1">
        <v>62</v>
      </c>
      <c r="F11" s="1">
        <v>137</v>
      </c>
      <c r="G11" s="7">
        <v>0.17</v>
      </c>
      <c r="H11" s="1">
        <v>180</v>
      </c>
      <c r="I11" s="1" t="s">
        <v>37</v>
      </c>
      <c r="J11" s="1">
        <v>70</v>
      </c>
      <c r="K11" s="1">
        <f t="shared" si="0"/>
        <v>-8</v>
      </c>
      <c r="L11" s="1"/>
      <c r="M11" s="1"/>
      <c r="N11" s="1">
        <v>0</v>
      </c>
      <c r="O11" s="1"/>
      <c r="P11" s="1">
        <f t="shared" si="1"/>
        <v>12.4</v>
      </c>
      <c r="Q11" s="5"/>
      <c r="R11" s="5"/>
      <c r="S11" s="1"/>
      <c r="T11" s="1">
        <f t="shared" si="3"/>
        <v>11.048387096774194</v>
      </c>
      <c r="U11" s="1">
        <f t="shared" si="4"/>
        <v>11.048387096774194</v>
      </c>
      <c r="V11" s="1">
        <v>8.6</v>
      </c>
      <c r="W11" s="1">
        <v>16</v>
      </c>
      <c r="X11" s="1">
        <v>20</v>
      </c>
      <c r="Y11" s="1">
        <v>15.8</v>
      </c>
      <c r="Z11" s="1">
        <v>11.2</v>
      </c>
      <c r="AA11" s="1">
        <v>8.1999999999999993</v>
      </c>
      <c r="AB11" s="1">
        <v>7.4</v>
      </c>
      <c r="AC11" s="1">
        <v>11.6</v>
      </c>
      <c r="AD11" s="1">
        <v>14</v>
      </c>
      <c r="AE11" s="1">
        <v>13.2</v>
      </c>
      <c r="AF11" s="1"/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42</v>
      </c>
      <c r="C12" s="1">
        <v>82</v>
      </c>
      <c r="D12" s="1">
        <v>132</v>
      </c>
      <c r="E12" s="1">
        <v>73</v>
      </c>
      <c r="F12" s="1">
        <v>119</v>
      </c>
      <c r="G12" s="7">
        <v>0.3</v>
      </c>
      <c r="H12" s="1">
        <v>40</v>
      </c>
      <c r="I12" s="1" t="s">
        <v>37</v>
      </c>
      <c r="J12" s="1">
        <v>79</v>
      </c>
      <c r="K12" s="1">
        <f t="shared" si="0"/>
        <v>-6</v>
      </c>
      <c r="L12" s="1"/>
      <c r="M12" s="1"/>
      <c r="N12" s="1">
        <v>72.399999999999977</v>
      </c>
      <c r="O12" s="1"/>
      <c r="P12" s="1">
        <f t="shared" si="1"/>
        <v>14.6</v>
      </c>
      <c r="Q12" s="5"/>
      <c r="R12" s="5"/>
      <c r="S12" s="1"/>
      <c r="T12" s="1">
        <f t="shared" si="3"/>
        <v>13.109589041095889</v>
      </c>
      <c r="U12" s="1">
        <f t="shared" si="4"/>
        <v>13.109589041095889</v>
      </c>
      <c r="V12" s="1">
        <v>19.399999999999999</v>
      </c>
      <c r="W12" s="1">
        <v>19.399999999999999</v>
      </c>
      <c r="X12" s="1">
        <v>21</v>
      </c>
      <c r="Y12" s="1">
        <v>17</v>
      </c>
      <c r="Z12" s="1">
        <v>13.6</v>
      </c>
      <c r="AA12" s="1">
        <v>19</v>
      </c>
      <c r="AB12" s="1">
        <v>20.8</v>
      </c>
      <c r="AC12" s="1">
        <v>17.8</v>
      </c>
      <c r="AD12" s="1">
        <v>10.6</v>
      </c>
      <c r="AE12" s="1">
        <v>10</v>
      </c>
      <c r="AF12" s="1"/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42</v>
      </c>
      <c r="C13" s="1">
        <v>305</v>
      </c>
      <c r="D13" s="1">
        <v>105</v>
      </c>
      <c r="E13" s="1">
        <v>226</v>
      </c>
      <c r="F13" s="1">
        <v>151</v>
      </c>
      <c r="G13" s="7">
        <v>0.17</v>
      </c>
      <c r="H13" s="1">
        <v>180</v>
      </c>
      <c r="I13" s="1" t="s">
        <v>37</v>
      </c>
      <c r="J13" s="1">
        <v>226</v>
      </c>
      <c r="K13" s="1">
        <f t="shared" si="0"/>
        <v>0</v>
      </c>
      <c r="L13" s="1"/>
      <c r="M13" s="1"/>
      <c r="N13" s="1">
        <v>137.80000000000001</v>
      </c>
      <c r="O13" s="1"/>
      <c r="P13" s="1">
        <f t="shared" si="1"/>
        <v>45.2</v>
      </c>
      <c r="Q13" s="5">
        <f t="shared" si="2"/>
        <v>163.19999999999999</v>
      </c>
      <c r="R13" s="5"/>
      <c r="S13" s="1"/>
      <c r="T13" s="1">
        <f t="shared" si="3"/>
        <v>10</v>
      </c>
      <c r="U13" s="1">
        <f t="shared" si="4"/>
        <v>6.389380530973451</v>
      </c>
      <c r="V13" s="1">
        <v>39.799999999999997</v>
      </c>
      <c r="W13" s="1">
        <v>37</v>
      </c>
      <c r="X13" s="1">
        <v>43</v>
      </c>
      <c r="Y13" s="1">
        <v>44.2</v>
      </c>
      <c r="Z13" s="1">
        <v>32.4</v>
      </c>
      <c r="AA13" s="1">
        <v>25.4</v>
      </c>
      <c r="AB13" s="1">
        <v>28.6</v>
      </c>
      <c r="AC13" s="1">
        <v>31.6</v>
      </c>
      <c r="AD13" s="1">
        <v>42.2</v>
      </c>
      <c r="AE13" s="1">
        <v>52</v>
      </c>
      <c r="AF13" s="1"/>
      <c r="AG13" s="1">
        <f>G13*Q13</f>
        <v>27.744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6" t="s">
        <v>47</v>
      </c>
      <c r="B14" s="16" t="s">
        <v>42</v>
      </c>
      <c r="C14" s="16"/>
      <c r="D14" s="16"/>
      <c r="E14" s="16">
        <v>-1</v>
      </c>
      <c r="F14" s="16"/>
      <c r="G14" s="17">
        <v>0</v>
      </c>
      <c r="H14" s="16">
        <v>50</v>
      </c>
      <c r="I14" s="16" t="s">
        <v>37</v>
      </c>
      <c r="J14" s="16"/>
      <c r="K14" s="16">
        <f t="shared" si="0"/>
        <v>-1</v>
      </c>
      <c r="L14" s="16"/>
      <c r="M14" s="16"/>
      <c r="N14" s="16">
        <v>0</v>
      </c>
      <c r="O14" s="16"/>
      <c r="P14" s="16">
        <f t="shared" si="1"/>
        <v>-0.2</v>
      </c>
      <c r="Q14" s="18"/>
      <c r="R14" s="18"/>
      <c r="S14" s="16"/>
      <c r="T14" s="16">
        <f t="shared" si="3"/>
        <v>0</v>
      </c>
      <c r="U14" s="16">
        <f t="shared" si="4"/>
        <v>0</v>
      </c>
      <c r="V14" s="16">
        <v>-1</v>
      </c>
      <c r="W14" s="16">
        <v>-1</v>
      </c>
      <c r="X14" s="16">
        <v>1</v>
      </c>
      <c r="Y14" s="16">
        <v>1</v>
      </c>
      <c r="Z14" s="16">
        <v>0</v>
      </c>
      <c r="AA14" s="16">
        <v>0</v>
      </c>
      <c r="AB14" s="16">
        <v>0.4</v>
      </c>
      <c r="AC14" s="16">
        <v>0.4</v>
      </c>
      <c r="AD14" s="16">
        <v>0.2</v>
      </c>
      <c r="AE14" s="16">
        <v>0.4</v>
      </c>
      <c r="AF14" s="16" t="s">
        <v>48</v>
      </c>
      <c r="AG14" s="1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42</v>
      </c>
      <c r="C15" s="1">
        <v>49</v>
      </c>
      <c r="D15" s="1">
        <v>18</v>
      </c>
      <c r="E15" s="1">
        <v>31</v>
      </c>
      <c r="F15" s="1">
        <v>34</v>
      </c>
      <c r="G15" s="7">
        <v>0.35</v>
      </c>
      <c r="H15" s="1">
        <v>50</v>
      </c>
      <c r="I15" s="1" t="s">
        <v>37</v>
      </c>
      <c r="J15" s="1">
        <v>38</v>
      </c>
      <c r="K15" s="1">
        <f t="shared" si="0"/>
        <v>-7</v>
      </c>
      <c r="L15" s="1"/>
      <c r="M15" s="1"/>
      <c r="N15" s="1">
        <v>0</v>
      </c>
      <c r="O15" s="1"/>
      <c r="P15" s="1">
        <f t="shared" si="1"/>
        <v>6.2</v>
      </c>
      <c r="Q15" s="5">
        <f t="shared" ref="Q15:Q46" si="5">10*P15-O15-N15-F15</f>
        <v>28</v>
      </c>
      <c r="R15" s="5"/>
      <c r="S15" s="1"/>
      <c r="T15" s="1">
        <f t="shared" si="3"/>
        <v>10</v>
      </c>
      <c r="U15" s="1">
        <f t="shared" si="4"/>
        <v>5.4838709677419351</v>
      </c>
      <c r="V15" s="1">
        <v>-0.6</v>
      </c>
      <c r="W15" s="1">
        <v>0</v>
      </c>
      <c r="X15" s="1">
        <v>5.8</v>
      </c>
      <c r="Y15" s="1">
        <v>6.2</v>
      </c>
      <c r="Z15" s="1">
        <v>0.2</v>
      </c>
      <c r="AA15" s="1">
        <v>-0.8</v>
      </c>
      <c r="AB15" s="1">
        <v>5.2</v>
      </c>
      <c r="AC15" s="1">
        <v>5.6</v>
      </c>
      <c r="AD15" s="1">
        <v>2.6</v>
      </c>
      <c r="AE15" s="1">
        <v>4.4000000000000004</v>
      </c>
      <c r="AF15" s="1" t="s">
        <v>50</v>
      </c>
      <c r="AG15" s="1">
        <f>G15*Q15</f>
        <v>9.7999999999999989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36</v>
      </c>
      <c r="C16" s="1">
        <v>534.04600000000005</v>
      </c>
      <c r="D16" s="1">
        <v>729.12099999999998</v>
      </c>
      <c r="E16" s="1">
        <v>740.06799999999998</v>
      </c>
      <c r="F16" s="1">
        <v>432.81700000000001</v>
      </c>
      <c r="G16" s="7">
        <v>1</v>
      </c>
      <c r="H16" s="1">
        <v>55</v>
      </c>
      <c r="I16" s="1" t="s">
        <v>37</v>
      </c>
      <c r="J16" s="1">
        <v>701.07</v>
      </c>
      <c r="K16" s="1">
        <f t="shared" si="0"/>
        <v>38.997999999999934</v>
      </c>
      <c r="L16" s="1"/>
      <c r="M16" s="1"/>
      <c r="N16" s="1">
        <v>0</v>
      </c>
      <c r="O16" s="1"/>
      <c r="P16" s="1">
        <f t="shared" si="1"/>
        <v>148.0136</v>
      </c>
      <c r="Q16" s="5">
        <f>9*P16-O16-N16-F16</f>
        <v>899.30539999999996</v>
      </c>
      <c r="R16" s="5"/>
      <c r="S16" s="1"/>
      <c r="T16" s="1">
        <f t="shared" si="3"/>
        <v>9</v>
      </c>
      <c r="U16" s="1">
        <f t="shared" si="4"/>
        <v>2.9241704816314176</v>
      </c>
      <c r="V16" s="1">
        <v>86.253</v>
      </c>
      <c r="W16" s="1">
        <v>82.231799999999993</v>
      </c>
      <c r="X16" s="1">
        <v>74.808599999999998</v>
      </c>
      <c r="Y16" s="1">
        <v>80.048199999999994</v>
      </c>
      <c r="Z16" s="1">
        <v>77.3416</v>
      </c>
      <c r="AA16" s="1">
        <v>78.067999999999998</v>
      </c>
      <c r="AB16" s="1">
        <v>98.693399999999997</v>
      </c>
      <c r="AC16" s="1">
        <v>106.9198</v>
      </c>
      <c r="AD16" s="1">
        <v>145.11779999999999</v>
      </c>
      <c r="AE16" s="1">
        <v>147.6746</v>
      </c>
      <c r="AF16" s="1" t="s">
        <v>52</v>
      </c>
      <c r="AG16" s="1">
        <f>G16*Q16</f>
        <v>899.30539999999996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36</v>
      </c>
      <c r="C17" s="1">
        <v>3085.3560000000002</v>
      </c>
      <c r="D17" s="1">
        <v>1019.0309999999999</v>
      </c>
      <c r="E17" s="1">
        <v>2361.9090000000001</v>
      </c>
      <c r="F17" s="1">
        <v>1401.2249999999999</v>
      </c>
      <c r="G17" s="7">
        <v>1</v>
      </c>
      <c r="H17" s="1">
        <v>50</v>
      </c>
      <c r="I17" s="1" t="s">
        <v>37</v>
      </c>
      <c r="J17" s="1">
        <v>2316.21</v>
      </c>
      <c r="K17" s="1">
        <f t="shared" si="0"/>
        <v>45.699000000000069</v>
      </c>
      <c r="L17" s="1"/>
      <c r="M17" s="1"/>
      <c r="N17" s="1">
        <v>794.53142000000003</v>
      </c>
      <c r="O17" s="1">
        <v>600</v>
      </c>
      <c r="P17" s="1">
        <f t="shared" si="1"/>
        <v>472.3818</v>
      </c>
      <c r="Q17" s="5">
        <f t="shared" si="5"/>
        <v>1928.06158</v>
      </c>
      <c r="R17" s="5"/>
      <c r="S17" s="1"/>
      <c r="T17" s="1">
        <f t="shared" si="3"/>
        <v>9.9999999999999982</v>
      </c>
      <c r="U17" s="1">
        <f t="shared" si="4"/>
        <v>5.9184253500028996</v>
      </c>
      <c r="V17" s="1">
        <v>328.16019999999997</v>
      </c>
      <c r="W17" s="1">
        <v>337.84980000000002</v>
      </c>
      <c r="X17" s="1">
        <v>386.88420000000002</v>
      </c>
      <c r="Y17" s="1">
        <v>415.35939999999999</v>
      </c>
      <c r="Z17" s="1">
        <v>336.47320000000002</v>
      </c>
      <c r="AA17" s="1">
        <v>306.82859999999999</v>
      </c>
      <c r="AB17" s="1">
        <v>393.04039999999998</v>
      </c>
      <c r="AC17" s="1">
        <v>426.37079999999997</v>
      </c>
      <c r="AD17" s="1">
        <v>469.38080000000002</v>
      </c>
      <c r="AE17" s="1">
        <v>502.01440000000002</v>
      </c>
      <c r="AF17" s="1" t="s">
        <v>52</v>
      </c>
      <c r="AG17" s="1">
        <f>G17*Q17</f>
        <v>1928.06158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36</v>
      </c>
      <c r="C18" s="1">
        <v>254.19800000000001</v>
      </c>
      <c r="D18" s="1">
        <v>111.22</v>
      </c>
      <c r="E18" s="1">
        <v>138.52500000000001</v>
      </c>
      <c r="F18" s="1">
        <v>192.965</v>
      </c>
      <c r="G18" s="7">
        <v>1</v>
      </c>
      <c r="H18" s="1">
        <v>60</v>
      </c>
      <c r="I18" s="1" t="s">
        <v>37</v>
      </c>
      <c r="J18" s="1">
        <v>139.61000000000001</v>
      </c>
      <c r="K18" s="1">
        <f t="shared" si="0"/>
        <v>-1.085000000000008</v>
      </c>
      <c r="L18" s="1"/>
      <c r="M18" s="1"/>
      <c r="N18" s="1">
        <v>62.769400000000083</v>
      </c>
      <c r="O18" s="1"/>
      <c r="P18" s="1">
        <f t="shared" si="1"/>
        <v>27.705000000000002</v>
      </c>
      <c r="Q18" s="5">
        <f t="shared" si="5"/>
        <v>21.315599999999932</v>
      </c>
      <c r="R18" s="5"/>
      <c r="S18" s="1"/>
      <c r="T18" s="1">
        <f t="shared" si="3"/>
        <v>10</v>
      </c>
      <c r="U18" s="1">
        <f t="shared" si="4"/>
        <v>9.2306226312939916</v>
      </c>
      <c r="V18" s="1">
        <v>33.787400000000012</v>
      </c>
      <c r="W18" s="1">
        <v>32.773800000000001</v>
      </c>
      <c r="X18" s="1">
        <v>29.477599999999999</v>
      </c>
      <c r="Y18" s="1">
        <v>35.4602</v>
      </c>
      <c r="Z18" s="1">
        <v>38.959200000000003</v>
      </c>
      <c r="AA18" s="1">
        <v>34.006399999999999</v>
      </c>
      <c r="AB18" s="1">
        <v>27.367000000000001</v>
      </c>
      <c r="AC18" s="1">
        <v>27.3048</v>
      </c>
      <c r="AD18" s="1">
        <v>26.466000000000001</v>
      </c>
      <c r="AE18" s="1">
        <v>26.552600000000002</v>
      </c>
      <c r="AF18" s="1" t="s">
        <v>55</v>
      </c>
      <c r="AG18" s="1">
        <f>G18*Q18</f>
        <v>21.315599999999932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36</v>
      </c>
      <c r="C19" s="1">
        <v>638.04499999999996</v>
      </c>
      <c r="D19" s="1">
        <v>164.53200000000001</v>
      </c>
      <c r="E19" s="1">
        <v>399.01100000000002</v>
      </c>
      <c r="F19" s="1">
        <v>333.2</v>
      </c>
      <c r="G19" s="7">
        <v>1</v>
      </c>
      <c r="H19" s="1">
        <v>60</v>
      </c>
      <c r="I19" s="1" t="s">
        <v>37</v>
      </c>
      <c r="J19" s="1">
        <v>400</v>
      </c>
      <c r="K19" s="1">
        <f t="shared" si="0"/>
        <v>-0.9889999999999759</v>
      </c>
      <c r="L19" s="1"/>
      <c r="M19" s="1"/>
      <c r="N19" s="1">
        <v>0</v>
      </c>
      <c r="O19" s="1"/>
      <c r="P19" s="1">
        <f t="shared" si="1"/>
        <v>79.802199999999999</v>
      </c>
      <c r="Q19" s="5">
        <f t="shared" si="5"/>
        <v>464.82199999999995</v>
      </c>
      <c r="R19" s="5"/>
      <c r="S19" s="1"/>
      <c r="T19" s="1">
        <f t="shared" si="3"/>
        <v>10</v>
      </c>
      <c r="U19" s="1">
        <f t="shared" si="4"/>
        <v>4.1753234873224043</v>
      </c>
      <c r="V19" s="1">
        <v>69.794600000000003</v>
      </c>
      <c r="W19" s="1">
        <v>72.757599999999996</v>
      </c>
      <c r="X19" s="1">
        <v>88.82820000000001</v>
      </c>
      <c r="Y19" s="1">
        <v>87.918800000000005</v>
      </c>
      <c r="Z19" s="1">
        <v>76.506399999999999</v>
      </c>
      <c r="AA19" s="1">
        <v>77.945599999999999</v>
      </c>
      <c r="AB19" s="1">
        <v>116.3352</v>
      </c>
      <c r="AC19" s="1">
        <v>136.83199999999999</v>
      </c>
      <c r="AD19" s="1">
        <v>184.4006</v>
      </c>
      <c r="AE19" s="1">
        <v>186.59880000000001</v>
      </c>
      <c r="AF19" s="1" t="s">
        <v>57</v>
      </c>
      <c r="AG19" s="1">
        <f>G19*Q19</f>
        <v>464.82199999999995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36</v>
      </c>
      <c r="C20" s="1">
        <v>234.96700000000001</v>
      </c>
      <c r="D20" s="1">
        <v>68.844999999999999</v>
      </c>
      <c r="E20" s="1">
        <v>108.18600000000001</v>
      </c>
      <c r="F20" s="1">
        <v>166.68</v>
      </c>
      <c r="G20" s="7">
        <v>1</v>
      </c>
      <c r="H20" s="1">
        <v>60</v>
      </c>
      <c r="I20" s="1" t="s">
        <v>37</v>
      </c>
      <c r="J20" s="1">
        <v>106.76</v>
      </c>
      <c r="K20" s="1">
        <f t="shared" si="0"/>
        <v>1.4260000000000019</v>
      </c>
      <c r="L20" s="1"/>
      <c r="M20" s="1"/>
      <c r="N20" s="1">
        <v>92.983399999999989</v>
      </c>
      <c r="O20" s="1"/>
      <c r="P20" s="1">
        <f t="shared" si="1"/>
        <v>21.6372</v>
      </c>
      <c r="Q20" s="5"/>
      <c r="R20" s="5"/>
      <c r="S20" s="1"/>
      <c r="T20" s="1">
        <f t="shared" si="3"/>
        <v>12.00078568391474</v>
      </c>
      <c r="U20" s="1">
        <f t="shared" si="4"/>
        <v>12.00078568391474</v>
      </c>
      <c r="V20" s="1">
        <v>29.497800000000002</v>
      </c>
      <c r="W20" s="1">
        <v>27.126000000000001</v>
      </c>
      <c r="X20" s="1">
        <v>31.8126</v>
      </c>
      <c r="Y20" s="1">
        <v>32.18</v>
      </c>
      <c r="Z20" s="1">
        <v>34.949800000000003</v>
      </c>
      <c r="AA20" s="1">
        <v>35.035800000000002</v>
      </c>
      <c r="AB20" s="1">
        <v>25.678999999999998</v>
      </c>
      <c r="AC20" s="1">
        <v>25.045400000000001</v>
      </c>
      <c r="AD20" s="1">
        <v>30.6874</v>
      </c>
      <c r="AE20" s="1">
        <v>36.289000000000001</v>
      </c>
      <c r="AF20" s="1"/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36</v>
      </c>
      <c r="C21" s="1">
        <v>2184.0549999999998</v>
      </c>
      <c r="D21" s="1">
        <v>893.71</v>
      </c>
      <c r="E21" s="1">
        <v>1266.1410000000001</v>
      </c>
      <c r="F21" s="1">
        <v>1501.9369999999999</v>
      </c>
      <c r="G21" s="7">
        <v>1</v>
      </c>
      <c r="H21" s="1">
        <v>60</v>
      </c>
      <c r="I21" s="1" t="s">
        <v>37</v>
      </c>
      <c r="J21" s="1">
        <v>1219.53</v>
      </c>
      <c r="K21" s="1">
        <f t="shared" si="0"/>
        <v>46.611000000000104</v>
      </c>
      <c r="L21" s="1"/>
      <c r="M21" s="1"/>
      <c r="N21" s="1">
        <v>1086.1684</v>
      </c>
      <c r="O21" s="1">
        <v>500</v>
      </c>
      <c r="P21" s="1">
        <f t="shared" si="1"/>
        <v>253.22820000000002</v>
      </c>
      <c r="Q21" s="5"/>
      <c r="R21" s="5"/>
      <c r="S21" s="1"/>
      <c r="T21" s="1">
        <f t="shared" si="3"/>
        <v>12.194950641358268</v>
      </c>
      <c r="U21" s="1">
        <f t="shared" si="4"/>
        <v>12.194950641358268</v>
      </c>
      <c r="V21" s="1">
        <v>280.7978</v>
      </c>
      <c r="W21" s="1">
        <v>276.86579999999998</v>
      </c>
      <c r="X21" s="1">
        <v>263.56119999999999</v>
      </c>
      <c r="Y21" s="1">
        <v>275.12</v>
      </c>
      <c r="Z21" s="1">
        <v>284.4896</v>
      </c>
      <c r="AA21" s="1">
        <v>260.23719999999997</v>
      </c>
      <c r="AB21" s="1">
        <v>255.09219999999999</v>
      </c>
      <c r="AC21" s="1">
        <v>263.87380000000002</v>
      </c>
      <c r="AD21" s="1">
        <v>275.44580000000002</v>
      </c>
      <c r="AE21" s="1">
        <v>282.02760000000001</v>
      </c>
      <c r="AF21" s="1" t="s">
        <v>60</v>
      </c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62</v>
      </c>
      <c r="B22" s="1" t="s">
        <v>36</v>
      </c>
      <c r="C22" s="1">
        <v>948.66099999999994</v>
      </c>
      <c r="D22" s="1">
        <v>89.74</v>
      </c>
      <c r="E22" s="1">
        <v>415.94400000000002</v>
      </c>
      <c r="F22" s="1">
        <v>481.096</v>
      </c>
      <c r="G22" s="7">
        <v>1</v>
      </c>
      <c r="H22" s="1">
        <v>60</v>
      </c>
      <c r="I22" s="1" t="s">
        <v>37</v>
      </c>
      <c r="J22" s="1">
        <v>400.005</v>
      </c>
      <c r="K22" s="1">
        <f t="shared" si="0"/>
        <v>15.939000000000021</v>
      </c>
      <c r="L22" s="1"/>
      <c r="M22" s="1"/>
      <c r="N22" s="1">
        <v>0</v>
      </c>
      <c r="O22" s="1"/>
      <c r="P22" s="1">
        <f t="shared" si="1"/>
        <v>83.188800000000001</v>
      </c>
      <c r="Q22" s="5">
        <f t="shared" si="5"/>
        <v>350.79200000000003</v>
      </c>
      <c r="R22" s="5"/>
      <c r="S22" s="1"/>
      <c r="T22" s="1">
        <f t="shared" si="3"/>
        <v>10</v>
      </c>
      <c r="U22" s="1">
        <f t="shared" si="4"/>
        <v>5.7831823514703906</v>
      </c>
      <c r="V22" s="1">
        <v>116.6786</v>
      </c>
      <c r="W22" s="1">
        <v>116.6052</v>
      </c>
      <c r="X22" s="1">
        <v>127.098</v>
      </c>
      <c r="Y22" s="1">
        <v>139.32820000000001</v>
      </c>
      <c r="Z22" s="1">
        <v>117.48860000000001</v>
      </c>
      <c r="AA22" s="1">
        <v>89.549199999999999</v>
      </c>
      <c r="AB22" s="1">
        <v>79.962400000000002</v>
      </c>
      <c r="AC22" s="1">
        <v>91.218600000000009</v>
      </c>
      <c r="AD22" s="1">
        <v>49.825800000000001</v>
      </c>
      <c r="AE22" s="1">
        <v>57.869399999999999</v>
      </c>
      <c r="AF22" s="1" t="s">
        <v>63</v>
      </c>
      <c r="AG22" s="1">
        <f>G22*Q22</f>
        <v>350.79200000000003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64</v>
      </c>
      <c r="B23" s="1" t="s">
        <v>36</v>
      </c>
      <c r="C23" s="1">
        <v>827.66600000000005</v>
      </c>
      <c r="D23" s="1">
        <v>26.4</v>
      </c>
      <c r="E23" s="1">
        <v>345.47300000000001</v>
      </c>
      <c r="F23" s="1">
        <v>365.19799999999998</v>
      </c>
      <c r="G23" s="7">
        <v>1</v>
      </c>
      <c r="H23" s="1">
        <v>60</v>
      </c>
      <c r="I23" s="1" t="s">
        <v>37</v>
      </c>
      <c r="J23" s="1">
        <v>332.88499999999999</v>
      </c>
      <c r="K23" s="1">
        <f t="shared" si="0"/>
        <v>12.588000000000022</v>
      </c>
      <c r="L23" s="1"/>
      <c r="M23" s="1"/>
      <c r="N23" s="1">
        <v>0</v>
      </c>
      <c r="O23" s="1"/>
      <c r="P23" s="1">
        <f t="shared" si="1"/>
        <v>69.0946</v>
      </c>
      <c r="Q23" s="5">
        <f t="shared" si="5"/>
        <v>325.74800000000005</v>
      </c>
      <c r="R23" s="5"/>
      <c r="S23" s="1"/>
      <c r="T23" s="1">
        <f t="shared" si="3"/>
        <v>10</v>
      </c>
      <c r="U23" s="1">
        <f t="shared" si="4"/>
        <v>5.2854781705082594</v>
      </c>
      <c r="V23" s="1">
        <v>119.038</v>
      </c>
      <c r="W23" s="1">
        <v>118.2518</v>
      </c>
      <c r="X23" s="1">
        <v>111.83159999999999</v>
      </c>
      <c r="Y23" s="1">
        <v>127.3006</v>
      </c>
      <c r="Z23" s="1">
        <v>116.58620000000001</v>
      </c>
      <c r="AA23" s="1">
        <v>88.330600000000004</v>
      </c>
      <c r="AB23" s="1">
        <v>75.444600000000008</v>
      </c>
      <c r="AC23" s="1">
        <v>83.411199999999994</v>
      </c>
      <c r="AD23" s="1">
        <v>45.0792</v>
      </c>
      <c r="AE23" s="1">
        <v>54.000599999999999</v>
      </c>
      <c r="AF23" s="1" t="s">
        <v>63</v>
      </c>
      <c r="AG23" s="1">
        <f>G23*Q23</f>
        <v>325.74800000000005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65</v>
      </c>
      <c r="B24" s="1" t="s">
        <v>36</v>
      </c>
      <c r="C24" s="1">
        <v>537.73900000000003</v>
      </c>
      <c r="D24" s="1">
        <v>401.89600000000002</v>
      </c>
      <c r="E24" s="1">
        <v>607.70799999999997</v>
      </c>
      <c r="F24" s="1">
        <v>270.81700000000001</v>
      </c>
      <c r="G24" s="7">
        <v>1</v>
      </c>
      <c r="H24" s="1">
        <v>60</v>
      </c>
      <c r="I24" s="1" t="s">
        <v>37</v>
      </c>
      <c r="J24" s="1">
        <v>584.89499999999998</v>
      </c>
      <c r="K24" s="1">
        <f t="shared" si="0"/>
        <v>22.812999999999988</v>
      </c>
      <c r="L24" s="1"/>
      <c r="M24" s="1"/>
      <c r="N24" s="1">
        <v>200</v>
      </c>
      <c r="O24" s="1"/>
      <c r="P24" s="1">
        <f t="shared" si="1"/>
        <v>121.54159999999999</v>
      </c>
      <c r="Q24" s="5">
        <f t="shared" si="5"/>
        <v>744.59899999999993</v>
      </c>
      <c r="R24" s="5"/>
      <c r="S24" s="1"/>
      <c r="T24" s="1">
        <f t="shared" si="3"/>
        <v>10</v>
      </c>
      <c r="U24" s="1">
        <f t="shared" si="4"/>
        <v>3.873710729495087</v>
      </c>
      <c r="V24" s="1">
        <v>58.943399999999997</v>
      </c>
      <c r="W24" s="1">
        <v>56.558000000000007</v>
      </c>
      <c r="X24" s="1">
        <v>62.283200000000001</v>
      </c>
      <c r="Y24" s="1">
        <v>73.118399999999994</v>
      </c>
      <c r="Z24" s="1">
        <v>86.7346</v>
      </c>
      <c r="AA24" s="1">
        <v>84.134600000000006</v>
      </c>
      <c r="AB24" s="1">
        <v>93.036000000000001</v>
      </c>
      <c r="AC24" s="1">
        <v>106.0506</v>
      </c>
      <c r="AD24" s="1">
        <v>148.09119999999999</v>
      </c>
      <c r="AE24" s="1">
        <v>143.453</v>
      </c>
      <c r="AF24" s="1" t="s">
        <v>52</v>
      </c>
      <c r="AG24" s="1">
        <f>G24*Q24</f>
        <v>744.59899999999993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66</v>
      </c>
      <c r="B25" s="1" t="s">
        <v>36</v>
      </c>
      <c r="C25" s="1">
        <v>304.596</v>
      </c>
      <c r="D25" s="1">
        <v>250.98099999999999</v>
      </c>
      <c r="E25" s="1">
        <v>215.88300000000001</v>
      </c>
      <c r="F25" s="1">
        <v>274.041</v>
      </c>
      <c r="G25" s="7">
        <v>1</v>
      </c>
      <c r="H25" s="1">
        <v>30</v>
      </c>
      <c r="I25" s="1" t="s">
        <v>37</v>
      </c>
      <c r="J25" s="1">
        <v>216.3</v>
      </c>
      <c r="K25" s="1">
        <f t="shared" si="0"/>
        <v>-0.41700000000000159</v>
      </c>
      <c r="L25" s="1"/>
      <c r="M25" s="1"/>
      <c r="N25" s="1">
        <v>54.705599999999777</v>
      </c>
      <c r="O25" s="1"/>
      <c r="P25" s="1">
        <f t="shared" si="1"/>
        <v>43.176600000000001</v>
      </c>
      <c r="Q25" s="5">
        <f t="shared" si="5"/>
        <v>103.01940000000025</v>
      </c>
      <c r="R25" s="5"/>
      <c r="S25" s="1"/>
      <c r="T25" s="1">
        <f t="shared" si="3"/>
        <v>10</v>
      </c>
      <c r="U25" s="1">
        <f t="shared" si="4"/>
        <v>7.6139992495935243</v>
      </c>
      <c r="V25" s="1">
        <v>46.800400000000003</v>
      </c>
      <c r="W25" s="1">
        <v>49.538600000000002</v>
      </c>
      <c r="X25" s="1">
        <v>51.288200000000003</v>
      </c>
      <c r="Y25" s="1">
        <v>52.424799999999998</v>
      </c>
      <c r="Z25" s="1">
        <v>55.983600000000003</v>
      </c>
      <c r="AA25" s="1">
        <v>56.239600000000003</v>
      </c>
      <c r="AB25" s="1">
        <v>54.159799999999997</v>
      </c>
      <c r="AC25" s="1">
        <v>53.690399999999997</v>
      </c>
      <c r="AD25" s="1">
        <v>56.293999999999997</v>
      </c>
      <c r="AE25" s="1">
        <v>58.904800000000002</v>
      </c>
      <c r="AF25" s="1"/>
      <c r="AG25" s="1">
        <f>G25*Q25</f>
        <v>103.01940000000025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67</v>
      </c>
      <c r="B26" s="1" t="s">
        <v>36</v>
      </c>
      <c r="C26" s="1">
        <v>391.596</v>
      </c>
      <c r="D26" s="1">
        <v>96.674999999999997</v>
      </c>
      <c r="E26" s="1">
        <v>196.81800000000001</v>
      </c>
      <c r="F26" s="1">
        <v>217.73599999999999</v>
      </c>
      <c r="G26" s="7">
        <v>1</v>
      </c>
      <c r="H26" s="1">
        <v>30</v>
      </c>
      <c r="I26" s="1" t="s">
        <v>37</v>
      </c>
      <c r="J26" s="1">
        <v>173.6</v>
      </c>
      <c r="K26" s="1">
        <f t="shared" si="0"/>
        <v>23.218000000000018</v>
      </c>
      <c r="L26" s="1"/>
      <c r="M26" s="1"/>
      <c r="N26" s="1">
        <v>31.190400000000121</v>
      </c>
      <c r="O26" s="1"/>
      <c r="P26" s="1">
        <f t="shared" si="1"/>
        <v>39.363600000000005</v>
      </c>
      <c r="Q26" s="5">
        <f t="shared" si="5"/>
        <v>144.70959999999997</v>
      </c>
      <c r="R26" s="5"/>
      <c r="S26" s="1"/>
      <c r="T26" s="1">
        <f t="shared" si="3"/>
        <v>10</v>
      </c>
      <c r="U26" s="1">
        <f t="shared" si="4"/>
        <v>6.3237711997886397</v>
      </c>
      <c r="V26" s="1">
        <v>38.167000000000002</v>
      </c>
      <c r="W26" s="1">
        <v>40.303800000000003</v>
      </c>
      <c r="X26" s="1">
        <v>51.299400000000013</v>
      </c>
      <c r="Y26" s="1">
        <v>51.735599999999998</v>
      </c>
      <c r="Z26" s="1">
        <v>37.042200000000001</v>
      </c>
      <c r="AA26" s="1">
        <v>30.46</v>
      </c>
      <c r="AB26" s="1">
        <v>20.245000000000001</v>
      </c>
      <c r="AC26" s="1">
        <v>26.602399999999999</v>
      </c>
      <c r="AD26" s="1">
        <v>57.790200000000013</v>
      </c>
      <c r="AE26" s="1">
        <v>58.968800000000002</v>
      </c>
      <c r="AF26" s="1"/>
      <c r="AG26" s="1">
        <f>G26*Q26</f>
        <v>144.70959999999997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36</v>
      </c>
      <c r="C27" s="1">
        <v>482.83199999999999</v>
      </c>
      <c r="D27" s="1">
        <v>312.07299999999998</v>
      </c>
      <c r="E27" s="1">
        <v>366.76799999999997</v>
      </c>
      <c r="F27" s="1">
        <v>327.827</v>
      </c>
      <c r="G27" s="7">
        <v>1</v>
      </c>
      <c r="H27" s="1">
        <v>30</v>
      </c>
      <c r="I27" s="1" t="s">
        <v>37</v>
      </c>
      <c r="J27" s="1">
        <v>378.95</v>
      </c>
      <c r="K27" s="1">
        <f t="shared" si="0"/>
        <v>-12.182000000000016</v>
      </c>
      <c r="L27" s="1"/>
      <c r="M27" s="1"/>
      <c r="N27" s="1">
        <v>115.08320000000001</v>
      </c>
      <c r="O27" s="1"/>
      <c r="P27" s="1">
        <f t="shared" si="1"/>
        <v>73.3536</v>
      </c>
      <c r="Q27" s="5">
        <f t="shared" si="5"/>
        <v>290.62580000000003</v>
      </c>
      <c r="R27" s="5"/>
      <c r="S27" s="1"/>
      <c r="T27" s="1">
        <f t="shared" si="3"/>
        <v>10</v>
      </c>
      <c r="U27" s="1">
        <f t="shared" si="4"/>
        <v>6.0380158574357639</v>
      </c>
      <c r="V27" s="1">
        <v>67.882199999999997</v>
      </c>
      <c r="W27" s="1">
        <v>70.528999999999996</v>
      </c>
      <c r="X27" s="1">
        <v>75.510000000000005</v>
      </c>
      <c r="Y27" s="1">
        <v>79.639800000000008</v>
      </c>
      <c r="Z27" s="1">
        <v>84.305599999999998</v>
      </c>
      <c r="AA27" s="1">
        <v>81.161599999999993</v>
      </c>
      <c r="AB27" s="1">
        <v>76.197199999999995</v>
      </c>
      <c r="AC27" s="1">
        <v>75.164599999999993</v>
      </c>
      <c r="AD27" s="1">
        <v>82.915400000000005</v>
      </c>
      <c r="AE27" s="1">
        <v>86.6554</v>
      </c>
      <c r="AF27" s="1"/>
      <c r="AG27" s="1">
        <f>G27*Q27</f>
        <v>290.62580000000003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69</v>
      </c>
      <c r="B28" s="1" t="s">
        <v>36</v>
      </c>
      <c r="C28" s="1">
        <v>33.576000000000001</v>
      </c>
      <c r="D28" s="1">
        <v>16.353999999999999</v>
      </c>
      <c r="E28" s="1">
        <v>22.312999999999999</v>
      </c>
      <c r="F28" s="1">
        <v>25.48</v>
      </c>
      <c r="G28" s="7">
        <v>1</v>
      </c>
      <c r="H28" s="1">
        <v>45</v>
      </c>
      <c r="I28" s="1" t="s">
        <v>37</v>
      </c>
      <c r="J28" s="1">
        <v>22.1</v>
      </c>
      <c r="K28" s="1">
        <f t="shared" si="0"/>
        <v>0.21299999999999741</v>
      </c>
      <c r="L28" s="1"/>
      <c r="M28" s="1"/>
      <c r="N28" s="1">
        <v>0</v>
      </c>
      <c r="O28" s="1"/>
      <c r="P28" s="1">
        <f t="shared" si="1"/>
        <v>4.4626000000000001</v>
      </c>
      <c r="Q28" s="5">
        <f t="shared" si="5"/>
        <v>19.146000000000004</v>
      </c>
      <c r="R28" s="5"/>
      <c r="S28" s="1"/>
      <c r="T28" s="1">
        <f t="shared" si="3"/>
        <v>10</v>
      </c>
      <c r="U28" s="1">
        <f t="shared" si="4"/>
        <v>5.7096759736476494</v>
      </c>
      <c r="V28" s="1">
        <v>3.3197999999999999</v>
      </c>
      <c r="W28" s="1">
        <v>4.2915999999999999</v>
      </c>
      <c r="X28" s="1">
        <v>5.6878000000000002</v>
      </c>
      <c r="Y28" s="1">
        <v>5.6793999999999993</v>
      </c>
      <c r="Z28" s="1">
        <v>3.2292000000000001</v>
      </c>
      <c r="AA28" s="1">
        <v>2.6972</v>
      </c>
      <c r="AB28" s="1">
        <v>6.0351999999999997</v>
      </c>
      <c r="AC28" s="1">
        <v>6.0329999999999986</v>
      </c>
      <c r="AD28" s="1">
        <v>2.9668000000000001</v>
      </c>
      <c r="AE28" s="1">
        <v>3.3826000000000001</v>
      </c>
      <c r="AF28" s="1"/>
      <c r="AG28" s="1">
        <f>G28*Q28</f>
        <v>19.146000000000004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36</v>
      </c>
      <c r="C29" s="1">
        <v>35.856999999999999</v>
      </c>
      <c r="D29" s="1">
        <v>9.202</v>
      </c>
      <c r="E29" s="1">
        <v>32.039000000000001</v>
      </c>
      <c r="F29" s="1">
        <v>4.2699999999999996</v>
      </c>
      <c r="G29" s="7">
        <v>1</v>
      </c>
      <c r="H29" s="1">
        <v>40</v>
      </c>
      <c r="I29" s="1" t="s">
        <v>37</v>
      </c>
      <c r="J29" s="1">
        <v>29.9</v>
      </c>
      <c r="K29" s="1">
        <f t="shared" si="0"/>
        <v>2.1390000000000029</v>
      </c>
      <c r="L29" s="1"/>
      <c r="M29" s="1"/>
      <c r="N29" s="1">
        <v>20</v>
      </c>
      <c r="O29" s="1"/>
      <c r="P29" s="1">
        <f t="shared" si="1"/>
        <v>6.4077999999999999</v>
      </c>
      <c r="Q29" s="5">
        <f t="shared" si="5"/>
        <v>39.808000000000007</v>
      </c>
      <c r="R29" s="5"/>
      <c r="S29" s="1"/>
      <c r="T29" s="1">
        <f t="shared" si="3"/>
        <v>10</v>
      </c>
      <c r="U29" s="1">
        <f t="shared" si="4"/>
        <v>3.7875713973594682</v>
      </c>
      <c r="V29" s="1">
        <v>6.5085999999999986</v>
      </c>
      <c r="W29" s="1">
        <v>4.4720000000000004</v>
      </c>
      <c r="X29" s="1">
        <v>4.7274000000000003</v>
      </c>
      <c r="Y29" s="1">
        <v>5.0009999999999986</v>
      </c>
      <c r="Z29" s="1">
        <v>5.4689999999999994</v>
      </c>
      <c r="AA29" s="1">
        <v>6.6416000000000004</v>
      </c>
      <c r="AB29" s="1">
        <v>7.8558000000000003</v>
      </c>
      <c r="AC29" s="1">
        <v>7.2668000000000008</v>
      </c>
      <c r="AD29" s="1">
        <v>4.2868000000000004</v>
      </c>
      <c r="AE29" s="1">
        <v>4.1634000000000002</v>
      </c>
      <c r="AF29" s="1" t="s">
        <v>71</v>
      </c>
      <c r="AG29" s="1">
        <f>G29*Q29</f>
        <v>39.808000000000007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72</v>
      </c>
      <c r="B30" s="1" t="s">
        <v>36</v>
      </c>
      <c r="C30" s="1">
        <v>177.19399999999999</v>
      </c>
      <c r="D30" s="1">
        <v>287.01100000000002</v>
      </c>
      <c r="E30" s="1">
        <v>167.43700000000001</v>
      </c>
      <c r="F30" s="1">
        <v>227.88</v>
      </c>
      <c r="G30" s="7">
        <v>1</v>
      </c>
      <c r="H30" s="1">
        <v>30</v>
      </c>
      <c r="I30" s="1" t="s">
        <v>37</v>
      </c>
      <c r="J30" s="1">
        <v>173.6</v>
      </c>
      <c r="K30" s="1">
        <f t="shared" si="0"/>
        <v>-6.1629999999999825</v>
      </c>
      <c r="L30" s="1"/>
      <c r="M30" s="1"/>
      <c r="N30" s="1">
        <v>61.121200000000037</v>
      </c>
      <c r="O30" s="1"/>
      <c r="P30" s="1">
        <f t="shared" si="1"/>
        <v>33.487400000000001</v>
      </c>
      <c r="Q30" s="5">
        <f t="shared" si="5"/>
        <v>45.872799999999984</v>
      </c>
      <c r="R30" s="5"/>
      <c r="S30" s="1"/>
      <c r="T30" s="1">
        <f t="shared" si="3"/>
        <v>10</v>
      </c>
      <c r="U30" s="1">
        <f t="shared" si="4"/>
        <v>8.630147458447059</v>
      </c>
      <c r="V30" s="1">
        <v>38.676600000000001</v>
      </c>
      <c r="W30" s="1">
        <v>38.743200000000002</v>
      </c>
      <c r="X30" s="1">
        <v>31.553599999999999</v>
      </c>
      <c r="Y30" s="1">
        <v>32.640799999999999</v>
      </c>
      <c r="Z30" s="1">
        <v>40.050600000000003</v>
      </c>
      <c r="AA30" s="1">
        <v>36.476399999999998</v>
      </c>
      <c r="AB30" s="1">
        <v>29.180199999999999</v>
      </c>
      <c r="AC30" s="1">
        <v>30.968399999999999</v>
      </c>
      <c r="AD30" s="1">
        <v>22.709399999999999</v>
      </c>
      <c r="AE30" s="1">
        <v>24.631399999999999</v>
      </c>
      <c r="AF30" s="1"/>
      <c r="AG30" s="1">
        <f>G30*Q30</f>
        <v>45.872799999999984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73</v>
      </c>
      <c r="B31" s="1" t="s">
        <v>36</v>
      </c>
      <c r="C31" s="1">
        <v>26.696000000000002</v>
      </c>
      <c r="D31" s="1">
        <v>10.712</v>
      </c>
      <c r="E31" s="1">
        <v>6.2809999999999997</v>
      </c>
      <c r="F31" s="1">
        <v>28.44</v>
      </c>
      <c r="G31" s="7">
        <v>1</v>
      </c>
      <c r="H31" s="1">
        <v>50</v>
      </c>
      <c r="I31" s="1" t="s">
        <v>37</v>
      </c>
      <c r="J31" s="1">
        <v>9.1999999999999993</v>
      </c>
      <c r="K31" s="1">
        <f t="shared" si="0"/>
        <v>-2.9189999999999996</v>
      </c>
      <c r="L31" s="1"/>
      <c r="M31" s="1"/>
      <c r="N31" s="1">
        <v>0</v>
      </c>
      <c r="O31" s="1"/>
      <c r="P31" s="1">
        <f t="shared" si="1"/>
        <v>1.2562</v>
      </c>
      <c r="Q31" s="5"/>
      <c r="R31" s="5"/>
      <c r="S31" s="1"/>
      <c r="T31" s="1">
        <f t="shared" si="3"/>
        <v>22.639707053017037</v>
      </c>
      <c r="U31" s="1">
        <f t="shared" si="4"/>
        <v>22.639707053017037</v>
      </c>
      <c r="V31" s="1">
        <v>-1.7856000000000001</v>
      </c>
      <c r="W31" s="1">
        <v>-1.2482</v>
      </c>
      <c r="X31" s="1">
        <v>2.7170000000000001</v>
      </c>
      <c r="Y31" s="1">
        <v>3.2597999999999998</v>
      </c>
      <c r="Z31" s="1">
        <v>0.54279999999999995</v>
      </c>
      <c r="AA31" s="1">
        <v>0</v>
      </c>
      <c r="AB31" s="1">
        <v>1.2809999999999999</v>
      </c>
      <c r="AC31" s="1">
        <v>1.4648000000000001</v>
      </c>
      <c r="AD31" s="1">
        <v>1.5154000000000001</v>
      </c>
      <c r="AE31" s="1">
        <v>2.2582</v>
      </c>
      <c r="AF31" s="22" t="s">
        <v>151</v>
      </c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36</v>
      </c>
      <c r="C32" s="1">
        <v>22.734999999999999</v>
      </c>
      <c r="D32" s="1">
        <v>11.022</v>
      </c>
      <c r="E32" s="1">
        <v>9.8550000000000004</v>
      </c>
      <c r="F32" s="1">
        <v>21.771999999999998</v>
      </c>
      <c r="G32" s="7">
        <v>1</v>
      </c>
      <c r="H32" s="1">
        <v>50</v>
      </c>
      <c r="I32" s="1" t="s">
        <v>37</v>
      </c>
      <c r="J32" s="1">
        <v>12.4</v>
      </c>
      <c r="K32" s="1">
        <f t="shared" si="0"/>
        <v>-2.5449999999999999</v>
      </c>
      <c r="L32" s="1"/>
      <c r="M32" s="1"/>
      <c r="N32" s="1">
        <v>0</v>
      </c>
      <c r="O32" s="1"/>
      <c r="P32" s="1">
        <f t="shared" si="1"/>
        <v>1.9710000000000001</v>
      </c>
      <c r="Q32" s="5"/>
      <c r="R32" s="5"/>
      <c r="S32" s="1"/>
      <c r="T32" s="1">
        <f t="shared" si="3"/>
        <v>11.046169457128361</v>
      </c>
      <c r="U32" s="1">
        <f t="shared" si="4"/>
        <v>11.046169457128361</v>
      </c>
      <c r="V32" s="1">
        <v>-0.16600000000000001</v>
      </c>
      <c r="W32" s="1">
        <v>0.26300000000000001</v>
      </c>
      <c r="X32" s="1">
        <v>2.5886</v>
      </c>
      <c r="Y32" s="1">
        <v>2.5861999999999998</v>
      </c>
      <c r="Z32" s="1">
        <v>0.18360000000000001</v>
      </c>
      <c r="AA32" s="1">
        <v>0</v>
      </c>
      <c r="AB32" s="1">
        <v>0.92200000000000004</v>
      </c>
      <c r="AC32" s="1">
        <v>1.1055999999999999</v>
      </c>
      <c r="AD32" s="1">
        <v>1.8395999999999999</v>
      </c>
      <c r="AE32" s="1">
        <v>1.7287999999999999</v>
      </c>
      <c r="AF32" s="1" t="s">
        <v>50</v>
      </c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75</v>
      </c>
      <c r="B33" s="1" t="s">
        <v>42</v>
      </c>
      <c r="C33" s="1">
        <v>2451</v>
      </c>
      <c r="D33" s="1">
        <v>1344</v>
      </c>
      <c r="E33" s="1">
        <v>1382</v>
      </c>
      <c r="F33" s="1">
        <v>2057</v>
      </c>
      <c r="G33" s="7">
        <v>0.4</v>
      </c>
      <c r="H33" s="1">
        <v>45</v>
      </c>
      <c r="I33" s="1" t="s">
        <v>37</v>
      </c>
      <c r="J33" s="1">
        <v>1394</v>
      </c>
      <c r="K33" s="1">
        <f t="shared" si="0"/>
        <v>-12</v>
      </c>
      <c r="L33" s="1"/>
      <c r="M33" s="1"/>
      <c r="N33" s="1">
        <v>1045.0000000000009</v>
      </c>
      <c r="O33" s="1"/>
      <c r="P33" s="1">
        <f t="shared" si="1"/>
        <v>276.39999999999998</v>
      </c>
      <c r="Q33" s="5"/>
      <c r="R33" s="5"/>
      <c r="S33" s="1"/>
      <c r="T33" s="1">
        <f t="shared" si="3"/>
        <v>11.222865412445735</v>
      </c>
      <c r="U33" s="1">
        <f t="shared" si="4"/>
        <v>11.222865412445735</v>
      </c>
      <c r="V33" s="1">
        <v>365.4</v>
      </c>
      <c r="W33" s="1">
        <v>343.6</v>
      </c>
      <c r="X33" s="1">
        <v>325.60000000000002</v>
      </c>
      <c r="Y33" s="1">
        <v>382</v>
      </c>
      <c r="Z33" s="1">
        <v>394.4</v>
      </c>
      <c r="AA33" s="1">
        <v>340.4</v>
      </c>
      <c r="AB33" s="1">
        <v>288.8</v>
      </c>
      <c r="AC33" s="1">
        <v>309.60000000000002</v>
      </c>
      <c r="AD33" s="1">
        <v>408.6</v>
      </c>
      <c r="AE33" s="1">
        <v>436.8</v>
      </c>
      <c r="AF33" s="1" t="s">
        <v>76</v>
      </c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42</v>
      </c>
      <c r="C34" s="1">
        <v>438</v>
      </c>
      <c r="D34" s="1">
        <v>540</v>
      </c>
      <c r="E34" s="1">
        <v>406</v>
      </c>
      <c r="F34" s="1">
        <v>514</v>
      </c>
      <c r="G34" s="7">
        <v>0.45</v>
      </c>
      <c r="H34" s="1">
        <v>50</v>
      </c>
      <c r="I34" s="1" t="s">
        <v>37</v>
      </c>
      <c r="J34" s="1">
        <v>412</v>
      </c>
      <c r="K34" s="1">
        <f t="shared" si="0"/>
        <v>-6</v>
      </c>
      <c r="L34" s="1"/>
      <c r="M34" s="1"/>
      <c r="N34" s="1">
        <v>500</v>
      </c>
      <c r="O34" s="1"/>
      <c r="P34" s="1">
        <f t="shared" si="1"/>
        <v>81.2</v>
      </c>
      <c r="Q34" s="5"/>
      <c r="R34" s="5"/>
      <c r="S34" s="1"/>
      <c r="T34" s="1">
        <f t="shared" si="3"/>
        <v>12.487684729064039</v>
      </c>
      <c r="U34" s="1">
        <f t="shared" si="4"/>
        <v>12.487684729064039</v>
      </c>
      <c r="V34" s="1">
        <v>88.6</v>
      </c>
      <c r="W34" s="1">
        <v>68.2</v>
      </c>
      <c r="X34" s="1">
        <v>57.8</v>
      </c>
      <c r="Y34" s="1">
        <v>70.8</v>
      </c>
      <c r="Z34" s="1">
        <v>80.2</v>
      </c>
      <c r="AA34" s="1">
        <v>75</v>
      </c>
      <c r="AB34" s="1">
        <v>69.8</v>
      </c>
      <c r="AC34" s="1">
        <v>70.8</v>
      </c>
      <c r="AD34" s="1">
        <v>106</v>
      </c>
      <c r="AE34" s="1">
        <v>119.8</v>
      </c>
      <c r="AF34" s="1" t="s">
        <v>38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78</v>
      </c>
      <c r="B35" s="1" t="s">
        <v>42</v>
      </c>
      <c r="C35" s="1">
        <v>2039</v>
      </c>
      <c r="D35" s="1">
        <v>1122</v>
      </c>
      <c r="E35" s="1">
        <v>1221</v>
      </c>
      <c r="F35" s="1">
        <v>1693</v>
      </c>
      <c r="G35" s="7">
        <v>0.4</v>
      </c>
      <c r="H35" s="1">
        <v>45</v>
      </c>
      <c r="I35" s="1" t="s">
        <v>37</v>
      </c>
      <c r="J35" s="1">
        <v>1243</v>
      </c>
      <c r="K35" s="1">
        <f t="shared" si="0"/>
        <v>-22</v>
      </c>
      <c r="L35" s="1"/>
      <c r="M35" s="1"/>
      <c r="N35" s="1">
        <v>763.39999999999964</v>
      </c>
      <c r="O35" s="1"/>
      <c r="P35" s="1">
        <f t="shared" si="1"/>
        <v>244.2</v>
      </c>
      <c r="Q35" s="5"/>
      <c r="R35" s="5"/>
      <c r="S35" s="1"/>
      <c r="T35" s="1">
        <f t="shared" si="3"/>
        <v>10.058968058968057</v>
      </c>
      <c r="U35" s="1">
        <f t="shared" si="4"/>
        <v>10.058968058968057</v>
      </c>
      <c r="V35" s="1">
        <v>300.39999999999998</v>
      </c>
      <c r="W35" s="1">
        <v>290.8</v>
      </c>
      <c r="X35" s="1">
        <v>287</v>
      </c>
      <c r="Y35" s="1">
        <v>324.60000000000002</v>
      </c>
      <c r="Z35" s="1">
        <v>313.8</v>
      </c>
      <c r="AA35" s="1">
        <v>272</v>
      </c>
      <c r="AB35" s="1">
        <v>254.4</v>
      </c>
      <c r="AC35" s="1">
        <v>264.39999999999998</v>
      </c>
      <c r="AD35" s="1">
        <v>290.39999999999998</v>
      </c>
      <c r="AE35" s="1">
        <v>309.2</v>
      </c>
      <c r="AF35" s="1" t="s">
        <v>76</v>
      </c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79</v>
      </c>
      <c r="B36" s="1" t="s">
        <v>36</v>
      </c>
      <c r="C36" s="1">
        <v>1318.9929999999999</v>
      </c>
      <c r="D36" s="1">
        <v>240.34800000000001</v>
      </c>
      <c r="E36" s="1">
        <v>628.16800000000001</v>
      </c>
      <c r="F36" s="1">
        <v>811.78200000000004</v>
      </c>
      <c r="G36" s="7">
        <v>1</v>
      </c>
      <c r="H36" s="1">
        <v>45</v>
      </c>
      <c r="I36" s="1" t="s">
        <v>37</v>
      </c>
      <c r="J36" s="1">
        <v>585.1</v>
      </c>
      <c r="K36" s="1">
        <f t="shared" si="0"/>
        <v>43.067999999999984</v>
      </c>
      <c r="L36" s="1"/>
      <c r="M36" s="1"/>
      <c r="N36" s="1">
        <v>146.48440000000011</v>
      </c>
      <c r="O36" s="1"/>
      <c r="P36" s="1">
        <f t="shared" si="1"/>
        <v>125.6336</v>
      </c>
      <c r="Q36" s="5">
        <f t="shared" si="5"/>
        <v>298.06959999999992</v>
      </c>
      <c r="R36" s="5"/>
      <c r="S36" s="1"/>
      <c r="T36" s="1">
        <f t="shared" si="3"/>
        <v>10.000000000000002</v>
      </c>
      <c r="U36" s="1">
        <f t="shared" si="4"/>
        <v>7.6274690847034563</v>
      </c>
      <c r="V36" s="1">
        <v>139.50239999999999</v>
      </c>
      <c r="W36" s="1">
        <v>142.7722</v>
      </c>
      <c r="X36" s="1">
        <v>154.9058</v>
      </c>
      <c r="Y36" s="1">
        <v>177.7748</v>
      </c>
      <c r="Z36" s="1">
        <v>175.8622</v>
      </c>
      <c r="AA36" s="1">
        <v>152.5034</v>
      </c>
      <c r="AB36" s="1">
        <v>120.2512</v>
      </c>
      <c r="AC36" s="1">
        <v>146.02340000000001</v>
      </c>
      <c r="AD36" s="1">
        <v>171.5806</v>
      </c>
      <c r="AE36" s="1">
        <v>181.09180000000001</v>
      </c>
      <c r="AF36" s="1"/>
      <c r="AG36" s="1">
        <f>G36*Q36</f>
        <v>298.06959999999992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80</v>
      </c>
      <c r="B37" s="1" t="s">
        <v>42</v>
      </c>
      <c r="C37" s="1">
        <v>662</v>
      </c>
      <c r="D37" s="1">
        <v>616</v>
      </c>
      <c r="E37" s="1">
        <v>513</v>
      </c>
      <c r="F37" s="1">
        <v>717</v>
      </c>
      <c r="G37" s="7">
        <v>0.45</v>
      </c>
      <c r="H37" s="1">
        <v>45</v>
      </c>
      <c r="I37" s="1" t="s">
        <v>37</v>
      </c>
      <c r="J37" s="1">
        <v>518</v>
      </c>
      <c r="K37" s="1">
        <f t="shared" ref="K37:K68" si="6">E37-J37</f>
        <v>-5</v>
      </c>
      <c r="L37" s="1"/>
      <c r="M37" s="1"/>
      <c r="N37" s="1">
        <v>306.2</v>
      </c>
      <c r="O37" s="1"/>
      <c r="P37" s="1">
        <f t="shared" si="1"/>
        <v>102.6</v>
      </c>
      <c r="Q37" s="5"/>
      <c r="R37" s="5"/>
      <c r="S37" s="1"/>
      <c r="T37" s="1">
        <f t="shared" si="3"/>
        <v>9.9727095516569211</v>
      </c>
      <c r="U37" s="1">
        <f t="shared" si="4"/>
        <v>9.9727095516569211</v>
      </c>
      <c r="V37" s="1">
        <v>118.2</v>
      </c>
      <c r="W37" s="1">
        <v>122.6</v>
      </c>
      <c r="X37" s="1">
        <v>108.4</v>
      </c>
      <c r="Y37" s="1">
        <v>112.4</v>
      </c>
      <c r="Z37" s="1">
        <v>126.2</v>
      </c>
      <c r="AA37" s="1">
        <v>118</v>
      </c>
      <c r="AB37" s="1">
        <v>129.80000000000001</v>
      </c>
      <c r="AC37" s="1">
        <v>133.4</v>
      </c>
      <c r="AD37" s="1">
        <v>114.8</v>
      </c>
      <c r="AE37" s="1">
        <v>105</v>
      </c>
      <c r="AF37" s="1"/>
      <c r="AG37" s="1">
        <f>G37*Q37</f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81</v>
      </c>
      <c r="B38" s="1" t="s">
        <v>42</v>
      </c>
      <c r="C38" s="1">
        <v>605</v>
      </c>
      <c r="D38" s="1">
        <v>468</v>
      </c>
      <c r="E38" s="1">
        <v>482</v>
      </c>
      <c r="F38" s="1">
        <v>487</v>
      </c>
      <c r="G38" s="7">
        <v>0.35</v>
      </c>
      <c r="H38" s="1">
        <v>40</v>
      </c>
      <c r="I38" s="1" t="s">
        <v>37</v>
      </c>
      <c r="J38" s="1">
        <v>502</v>
      </c>
      <c r="K38" s="1">
        <f t="shared" si="6"/>
        <v>-20</v>
      </c>
      <c r="L38" s="1"/>
      <c r="M38" s="1"/>
      <c r="N38" s="1">
        <v>289.59999999999991</v>
      </c>
      <c r="O38" s="1"/>
      <c r="P38" s="1">
        <f t="shared" si="1"/>
        <v>96.4</v>
      </c>
      <c r="Q38" s="5">
        <f t="shared" si="5"/>
        <v>187.40000000000009</v>
      </c>
      <c r="R38" s="5"/>
      <c r="S38" s="1"/>
      <c r="T38" s="1">
        <f t="shared" si="3"/>
        <v>10</v>
      </c>
      <c r="U38" s="1">
        <f t="shared" si="4"/>
        <v>8.0560165975103715</v>
      </c>
      <c r="V38" s="1">
        <v>100.8</v>
      </c>
      <c r="W38" s="1">
        <v>98</v>
      </c>
      <c r="X38" s="1">
        <v>103.8</v>
      </c>
      <c r="Y38" s="1">
        <v>102.8</v>
      </c>
      <c r="Z38" s="1">
        <v>100.8</v>
      </c>
      <c r="AA38" s="1">
        <v>111.4</v>
      </c>
      <c r="AB38" s="1">
        <v>98.8</v>
      </c>
      <c r="AC38" s="1">
        <v>85.4</v>
      </c>
      <c r="AD38" s="1">
        <v>90.2</v>
      </c>
      <c r="AE38" s="1">
        <v>93</v>
      </c>
      <c r="AF38" s="1" t="s">
        <v>82</v>
      </c>
      <c r="AG38" s="1">
        <f>G38*Q38</f>
        <v>65.590000000000032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36</v>
      </c>
      <c r="C39" s="1">
        <v>419.61500000000001</v>
      </c>
      <c r="D39" s="1"/>
      <c r="E39" s="1">
        <v>189.279</v>
      </c>
      <c r="F39" s="1">
        <v>180.75700000000001</v>
      </c>
      <c r="G39" s="7">
        <v>1</v>
      </c>
      <c r="H39" s="1">
        <v>40</v>
      </c>
      <c r="I39" s="1" t="s">
        <v>37</v>
      </c>
      <c r="J39" s="1">
        <v>195.6</v>
      </c>
      <c r="K39" s="1">
        <f t="shared" si="6"/>
        <v>-6.320999999999998</v>
      </c>
      <c r="L39" s="1"/>
      <c r="M39" s="1"/>
      <c r="N39" s="1">
        <v>0</v>
      </c>
      <c r="O39" s="1"/>
      <c r="P39" s="1">
        <f t="shared" si="1"/>
        <v>37.855800000000002</v>
      </c>
      <c r="Q39" s="5">
        <f t="shared" si="5"/>
        <v>197.80099999999999</v>
      </c>
      <c r="R39" s="5"/>
      <c r="S39" s="1"/>
      <c r="T39" s="1">
        <f t="shared" si="3"/>
        <v>10</v>
      </c>
      <c r="U39" s="1">
        <f t="shared" si="4"/>
        <v>4.7748825807405995</v>
      </c>
      <c r="V39" s="1">
        <v>27.293800000000001</v>
      </c>
      <c r="W39" s="1">
        <v>25.960799999999999</v>
      </c>
      <c r="X39" s="1">
        <v>34.489199999999997</v>
      </c>
      <c r="Y39" s="1">
        <v>46.691600000000001</v>
      </c>
      <c r="Z39" s="1">
        <v>44.766199999999998</v>
      </c>
      <c r="AA39" s="1">
        <v>46.431800000000003</v>
      </c>
      <c r="AB39" s="1">
        <v>34.487200000000001</v>
      </c>
      <c r="AC39" s="1">
        <v>34.374000000000002</v>
      </c>
      <c r="AD39" s="1">
        <v>43.555999999999997</v>
      </c>
      <c r="AE39" s="1">
        <v>57.7164</v>
      </c>
      <c r="AF39" s="1"/>
      <c r="AG39" s="1">
        <f>G39*Q39</f>
        <v>197.80099999999999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42</v>
      </c>
      <c r="C40" s="1">
        <v>396</v>
      </c>
      <c r="D40" s="1">
        <v>636</v>
      </c>
      <c r="E40" s="1">
        <v>413</v>
      </c>
      <c r="F40" s="1">
        <v>525</v>
      </c>
      <c r="G40" s="7">
        <v>0.4</v>
      </c>
      <c r="H40" s="1">
        <v>40</v>
      </c>
      <c r="I40" s="1" t="s">
        <v>37</v>
      </c>
      <c r="J40" s="1">
        <v>423</v>
      </c>
      <c r="K40" s="1">
        <f t="shared" si="6"/>
        <v>-10</v>
      </c>
      <c r="L40" s="1"/>
      <c r="M40" s="1"/>
      <c r="N40" s="1">
        <v>451.2</v>
      </c>
      <c r="O40" s="1"/>
      <c r="P40" s="1">
        <f t="shared" si="1"/>
        <v>82.6</v>
      </c>
      <c r="Q40" s="5"/>
      <c r="R40" s="5"/>
      <c r="S40" s="1"/>
      <c r="T40" s="1">
        <f t="shared" si="3"/>
        <v>11.818401937046007</v>
      </c>
      <c r="U40" s="1">
        <f t="shared" si="4"/>
        <v>11.818401937046007</v>
      </c>
      <c r="V40" s="1">
        <v>107.8</v>
      </c>
      <c r="W40" s="1">
        <v>94.2</v>
      </c>
      <c r="X40" s="1">
        <v>82.4</v>
      </c>
      <c r="Y40" s="1">
        <v>79.2</v>
      </c>
      <c r="Z40" s="1">
        <v>79</v>
      </c>
      <c r="AA40" s="1">
        <v>84.8</v>
      </c>
      <c r="AB40" s="1">
        <v>76.2</v>
      </c>
      <c r="AC40" s="1">
        <v>70.2</v>
      </c>
      <c r="AD40" s="1">
        <v>89.2</v>
      </c>
      <c r="AE40" s="1">
        <v>104.8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85</v>
      </c>
      <c r="B41" s="1" t="s">
        <v>42</v>
      </c>
      <c r="C41" s="1">
        <v>650</v>
      </c>
      <c r="D41" s="1">
        <v>882</v>
      </c>
      <c r="E41" s="1">
        <v>549</v>
      </c>
      <c r="F41" s="1">
        <v>907</v>
      </c>
      <c r="G41" s="7">
        <v>0.4</v>
      </c>
      <c r="H41" s="1">
        <v>45</v>
      </c>
      <c r="I41" s="1" t="s">
        <v>37</v>
      </c>
      <c r="J41" s="1">
        <v>560</v>
      </c>
      <c r="K41" s="1">
        <f t="shared" si="6"/>
        <v>-11</v>
      </c>
      <c r="L41" s="1"/>
      <c r="M41" s="1"/>
      <c r="N41" s="1">
        <v>343.99999999999977</v>
      </c>
      <c r="O41" s="1"/>
      <c r="P41" s="1">
        <f t="shared" si="1"/>
        <v>109.8</v>
      </c>
      <c r="Q41" s="5"/>
      <c r="R41" s="5"/>
      <c r="S41" s="1"/>
      <c r="T41" s="1">
        <f t="shared" si="3"/>
        <v>11.393442622950818</v>
      </c>
      <c r="U41" s="1">
        <f t="shared" si="4"/>
        <v>11.393442622950818</v>
      </c>
      <c r="V41" s="1">
        <v>140</v>
      </c>
      <c r="W41" s="1">
        <v>145</v>
      </c>
      <c r="X41" s="1">
        <v>131.6</v>
      </c>
      <c r="Y41" s="1">
        <v>130.4</v>
      </c>
      <c r="Z41" s="1">
        <v>140.80000000000001</v>
      </c>
      <c r="AA41" s="1">
        <v>133.19999999999999</v>
      </c>
      <c r="AB41" s="1">
        <v>115.8</v>
      </c>
      <c r="AC41" s="1">
        <v>105.2</v>
      </c>
      <c r="AD41" s="1">
        <v>92.6</v>
      </c>
      <c r="AE41" s="1">
        <v>96.6</v>
      </c>
      <c r="AF41" s="1" t="s">
        <v>76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86</v>
      </c>
      <c r="B42" s="1" t="s">
        <v>36</v>
      </c>
      <c r="C42" s="1">
        <v>268.10700000000003</v>
      </c>
      <c r="D42" s="1">
        <v>373.13499999999999</v>
      </c>
      <c r="E42" s="1">
        <v>235.93</v>
      </c>
      <c r="F42" s="1">
        <v>343.20299999999997</v>
      </c>
      <c r="G42" s="7">
        <v>1</v>
      </c>
      <c r="H42" s="1">
        <v>40</v>
      </c>
      <c r="I42" s="1" t="s">
        <v>37</v>
      </c>
      <c r="J42" s="1">
        <v>241.6</v>
      </c>
      <c r="K42" s="1">
        <f t="shared" si="6"/>
        <v>-5.6699999999999875</v>
      </c>
      <c r="L42" s="1"/>
      <c r="M42" s="1"/>
      <c r="N42" s="1">
        <v>109.1528</v>
      </c>
      <c r="O42" s="1"/>
      <c r="P42" s="1">
        <f t="shared" si="1"/>
        <v>47.186</v>
      </c>
      <c r="Q42" s="5">
        <f t="shared" si="5"/>
        <v>19.504200000000026</v>
      </c>
      <c r="R42" s="5"/>
      <c r="S42" s="1"/>
      <c r="T42" s="1">
        <f t="shared" si="3"/>
        <v>10</v>
      </c>
      <c r="U42" s="1">
        <f t="shared" si="4"/>
        <v>9.586652820751917</v>
      </c>
      <c r="V42" s="1">
        <v>58.925199999999997</v>
      </c>
      <c r="W42" s="1">
        <v>57.936199999999999</v>
      </c>
      <c r="X42" s="1">
        <v>48.518599999999999</v>
      </c>
      <c r="Y42" s="1">
        <v>50.168799999999997</v>
      </c>
      <c r="Z42" s="1">
        <v>60.056199999999997</v>
      </c>
      <c r="AA42" s="1">
        <v>51.476399999999998</v>
      </c>
      <c r="AB42" s="1">
        <v>26.289400000000001</v>
      </c>
      <c r="AC42" s="1">
        <v>34.811399999999999</v>
      </c>
      <c r="AD42" s="1">
        <v>62.492800000000003</v>
      </c>
      <c r="AE42" s="1">
        <v>64.908000000000001</v>
      </c>
      <c r="AF42" s="1"/>
      <c r="AG42" s="1">
        <f>G42*Q42</f>
        <v>19.504200000000026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87</v>
      </c>
      <c r="B43" s="1" t="s">
        <v>42</v>
      </c>
      <c r="C43" s="1">
        <v>984</v>
      </c>
      <c r="D43" s="1">
        <v>510</v>
      </c>
      <c r="E43" s="1">
        <v>738</v>
      </c>
      <c r="F43" s="1">
        <v>605</v>
      </c>
      <c r="G43" s="7">
        <v>0.35</v>
      </c>
      <c r="H43" s="1">
        <v>40</v>
      </c>
      <c r="I43" s="1" t="s">
        <v>37</v>
      </c>
      <c r="J43" s="1">
        <v>759</v>
      </c>
      <c r="K43" s="1">
        <f t="shared" si="6"/>
        <v>-21</v>
      </c>
      <c r="L43" s="1"/>
      <c r="M43" s="1"/>
      <c r="N43" s="1">
        <v>522.80000000000018</v>
      </c>
      <c r="O43" s="1"/>
      <c r="P43" s="1">
        <f t="shared" si="1"/>
        <v>147.6</v>
      </c>
      <c r="Q43" s="5">
        <f t="shared" si="5"/>
        <v>348.19999999999982</v>
      </c>
      <c r="R43" s="5"/>
      <c r="S43" s="1"/>
      <c r="T43" s="1">
        <f t="shared" si="3"/>
        <v>10</v>
      </c>
      <c r="U43" s="1">
        <f t="shared" si="4"/>
        <v>7.6409214092140934</v>
      </c>
      <c r="V43" s="1">
        <v>150</v>
      </c>
      <c r="W43" s="1">
        <v>136</v>
      </c>
      <c r="X43" s="1">
        <v>146.80000000000001</v>
      </c>
      <c r="Y43" s="1">
        <v>155.19999999999999</v>
      </c>
      <c r="Z43" s="1">
        <v>138.4</v>
      </c>
      <c r="AA43" s="1">
        <v>135.6</v>
      </c>
      <c r="AB43" s="1">
        <v>156.4</v>
      </c>
      <c r="AC43" s="1">
        <v>180.6</v>
      </c>
      <c r="AD43" s="1">
        <v>243</v>
      </c>
      <c r="AE43" s="1">
        <v>235.2</v>
      </c>
      <c r="AF43" s="1"/>
      <c r="AG43" s="1">
        <f>G43*Q43</f>
        <v>121.86999999999993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88</v>
      </c>
      <c r="B44" s="1" t="s">
        <v>42</v>
      </c>
      <c r="C44" s="1">
        <v>820</v>
      </c>
      <c r="D44" s="1">
        <v>498</v>
      </c>
      <c r="E44" s="1">
        <v>471</v>
      </c>
      <c r="F44" s="1">
        <v>715</v>
      </c>
      <c r="G44" s="7">
        <v>0.4</v>
      </c>
      <c r="H44" s="1">
        <v>40</v>
      </c>
      <c r="I44" s="1" t="s">
        <v>37</v>
      </c>
      <c r="J44" s="1">
        <v>484</v>
      </c>
      <c r="K44" s="1">
        <f t="shared" si="6"/>
        <v>-13</v>
      </c>
      <c r="L44" s="1"/>
      <c r="M44" s="1"/>
      <c r="N44" s="1">
        <v>225.2</v>
      </c>
      <c r="O44" s="1"/>
      <c r="P44" s="1">
        <f t="shared" si="1"/>
        <v>94.2</v>
      </c>
      <c r="Q44" s="5"/>
      <c r="R44" s="5"/>
      <c r="S44" s="1"/>
      <c r="T44" s="1">
        <f t="shared" si="3"/>
        <v>9.9808917197452232</v>
      </c>
      <c r="U44" s="1">
        <f t="shared" si="4"/>
        <v>9.9808917197452232</v>
      </c>
      <c r="V44" s="1">
        <v>119.2</v>
      </c>
      <c r="W44" s="1">
        <v>118.2</v>
      </c>
      <c r="X44" s="1">
        <v>108</v>
      </c>
      <c r="Y44" s="1">
        <v>129.80000000000001</v>
      </c>
      <c r="Z44" s="1">
        <v>123.6</v>
      </c>
      <c r="AA44" s="1">
        <v>111.4</v>
      </c>
      <c r="AB44" s="1">
        <v>108.6</v>
      </c>
      <c r="AC44" s="1">
        <v>111.4</v>
      </c>
      <c r="AD44" s="1">
        <v>124.2</v>
      </c>
      <c r="AE44" s="1">
        <v>129.4</v>
      </c>
      <c r="AF44" s="1"/>
      <c r="AG44" s="1">
        <f>G44*Q44</f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89</v>
      </c>
      <c r="B45" s="1" t="s">
        <v>36</v>
      </c>
      <c r="C45" s="1">
        <v>904.03899999999999</v>
      </c>
      <c r="D45" s="1">
        <v>171.35</v>
      </c>
      <c r="E45" s="1">
        <v>529.14099999999996</v>
      </c>
      <c r="F45" s="1">
        <v>451.45499999999998</v>
      </c>
      <c r="G45" s="7">
        <v>1</v>
      </c>
      <c r="H45" s="1">
        <v>50</v>
      </c>
      <c r="I45" s="1" t="s">
        <v>37</v>
      </c>
      <c r="J45" s="1">
        <v>523.6</v>
      </c>
      <c r="K45" s="1">
        <f t="shared" si="6"/>
        <v>5.54099999999994</v>
      </c>
      <c r="L45" s="1"/>
      <c r="M45" s="1"/>
      <c r="N45" s="1">
        <v>229.60560000000001</v>
      </c>
      <c r="O45" s="1">
        <v>200</v>
      </c>
      <c r="P45" s="1">
        <f t="shared" si="1"/>
        <v>105.8282</v>
      </c>
      <c r="Q45" s="5">
        <f t="shared" si="5"/>
        <v>177.22139999999996</v>
      </c>
      <c r="R45" s="5"/>
      <c r="S45" s="1"/>
      <c r="T45" s="1">
        <f t="shared" si="3"/>
        <v>10</v>
      </c>
      <c r="U45" s="1">
        <f t="shared" si="4"/>
        <v>8.3253858612354747</v>
      </c>
      <c r="V45" s="1">
        <v>101.6326</v>
      </c>
      <c r="W45" s="1">
        <v>98.513999999999996</v>
      </c>
      <c r="X45" s="1">
        <v>103.414</v>
      </c>
      <c r="Y45" s="1">
        <v>119.30840000000001</v>
      </c>
      <c r="Z45" s="1">
        <v>118.9104</v>
      </c>
      <c r="AA45" s="1">
        <v>114.70959999999999</v>
      </c>
      <c r="AB45" s="1">
        <v>106.9828</v>
      </c>
      <c r="AC45" s="1">
        <v>117.7646</v>
      </c>
      <c r="AD45" s="1">
        <v>111.04040000000001</v>
      </c>
      <c r="AE45" s="1">
        <v>123.6322</v>
      </c>
      <c r="AF45" s="1"/>
      <c r="AG45" s="1">
        <f>G45*Q45</f>
        <v>177.22139999999996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90</v>
      </c>
      <c r="B46" s="1" t="s">
        <v>36</v>
      </c>
      <c r="C46" s="1">
        <v>1381.8720000000001</v>
      </c>
      <c r="D46" s="1">
        <v>663.16399999999999</v>
      </c>
      <c r="E46" s="1">
        <v>1205.0219999999999</v>
      </c>
      <c r="F46" s="1">
        <v>655.178</v>
      </c>
      <c r="G46" s="7">
        <v>1</v>
      </c>
      <c r="H46" s="1">
        <v>50</v>
      </c>
      <c r="I46" s="1" t="s">
        <v>37</v>
      </c>
      <c r="J46" s="1">
        <v>1184.8889999999999</v>
      </c>
      <c r="K46" s="1">
        <f t="shared" si="6"/>
        <v>20.133000000000038</v>
      </c>
      <c r="L46" s="1"/>
      <c r="M46" s="1"/>
      <c r="N46" s="1">
        <v>550</v>
      </c>
      <c r="O46" s="1"/>
      <c r="P46" s="1">
        <f t="shared" si="1"/>
        <v>241.00439999999998</v>
      </c>
      <c r="Q46" s="5">
        <f t="shared" si="5"/>
        <v>1204.866</v>
      </c>
      <c r="R46" s="5"/>
      <c r="S46" s="1"/>
      <c r="T46" s="1">
        <f t="shared" si="3"/>
        <v>10</v>
      </c>
      <c r="U46" s="1">
        <f t="shared" si="4"/>
        <v>5.0006472910868016</v>
      </c>
      <c r="V46" s="1">
        <v>168.96340000000001</v>
      </c>
      <c r="W46" s="1">
        <v>153.9452</v>
      </c>
      <c r="X46" s="1">
        <v>166.167</v>
      </c>
      <c r="Y46" s="1">
        <v>184.31800000000001</v>
      </c>
      <c r="Z46" s="1">
        <v>164.56979999999999</v>
      </c>
      <c r="AA46" s="1">
        <v>156.08940000000001</v>
      </c>
      <c r="AB46" s="1">
        <v>159.751</v>
      </c>
      <c r="AC46" s="1">
        <v>159.17779999999999</v>
      </c>
      <c r="AD46" s="1">
        <v>158.27180000000001</v>
      </c>
      <c r="AE46" s="1">
        <v>160.41480000000001</v>
      </c>
      <c r="AF46" s="1"/>
      <c r="AG46" s="1">
        <f>G46*Q46</f>
        <v>1204.866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6" t="s">
        <v>91</v>
      </c>
      <c r="B47" s="16" t="s">
        <v>36</v>
      </c>
      <c r="C47" s="16"/>
      <c r="D47" s="16"/>
      <c r="E47" s="16"/>
      <c r="F47" s="16"/>
      <c r="G47" s="17">
        <v>0</v>
      </c>
      <c r="H47" s="16">
        <v>40</v>
      </c>
      <c r="I47" s="16" t="s">
        <v>37</v>
      </c>
      <c r="J47" s="16"/>
      <c r="K47" s="16">
        <f t="shared" si="6"/>
        <v>0</v>
      </c>
      <c r="L47" s="16"/>
      <c r="M47" s="16"/>
      <c r="N47" s="16">
        <v>0</v>
      </c>
      <c r="O47" s="16"/>
      <c r="P47" s="16">
        <f t="shared" si="1"/>
        <v>0</v>
      </c>
      <c r="Q47" s="18"/>
      <c r="R47" s="18"/>
      <c r="S47" s="16"/>
      <c r="T47" s="16" t="e">
        <f t="shared" si="3"/>
        <v>#DIV/0!</v>
      </c>
      <c r="U47" s="16" t="e">
        <f t="shared" si="4"/>
        <v>#DIV/0!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-0.27300000000000002</v>
      </c>
      <c r="AF47" s="16" t="s">
        <v>48</v>
      </c>
      <c r="AG47" s="16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42</v>
      </c>
      <c r="C48" s="1">
        <v>387</v>
      </c>
      <c r="D48" s="1">
        <v>570</v>
      </c>
      <c r="E48" s="1">
        <v>481</v>
      </c>
      <c r="F48" s="1">
        <v>423</v>
      </c>
      <c r="G48" s="7">
        <v>0.45</v>
      </c>
      <c r="H48" s="1">
        <v>50</v>
      </c>
      <c r="I48" s="1" t="s">
        <v>37</v>
      </c>
      <c r="J48" s="1">
        <v>489</v>
      </c>
      <c r="K48" s="1">
        <f t="shared" si="6"/>
        <v>-8</v>
      </c>
      <c r="L48" s="1"/>
      <c r="M48" s="1"/>
      <c r="N48" s="1">
        <v>300</v>
      </c>
      <c r="O48" s="1"/>
      <c r="P48" s="1">
        <f t="shared" si="1"/>
        <v>96.2</v>
      </c>
      <c r="Q48" s="5">
        <f t="shared" ref="Q48:Q74" si="7">10*P48-O48-N48-F48</f>
        <v>239</v>
      </c>
      <c r="R48" s="5"/>
      <c r="S48" s="1"/>
      <c r="T48" s="1">
        <f t="shared" si="3"/>
        <v>10</v>
      </c>
      <c r="U48" s="1">
        <f t="shared" si="4"/>
        <v>7.5155925155925152</v>
      </c>
      <c r="V48" s="1">
        <v>79.599999999999994</v>
      </c>
      <c r="W48" s="1">
        <v>73.8</v>
      </c>
      <c r="X48" s="1">
        <v>70.2</v>
      </c>
      <c r="Y48" s="1">
        <v>69.8</v>
      </c>
      <c r="Z48" s="1">
        <v>66.599999999999994</v>
      </c>
      <c r="AA48" s="1">
        <v>67.8</v>
      </c>
      <c r="AB48" s="1">
        <v>86.2</v>
      </c>
      <c r="AC48" s="1">
        <v>90</v>
      </c>
      <c r="AD48" s="1">
        <v>113</v>
      </c>
      <c r="AE48" s="1">
        <v>120.4</v>
      </c>
      <c r="AF48" s="1" t="s">
        <v>93</v>
      </c>
      <c r="AG48" s="1">
        <f>G48*Q48</f>
        <v>107.55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94</v>
      </c>
      <c r="B49" s="1" t="s">
        <v>36</v>
      </c>
      <c r="C49" s="1">
        <v>506.88799999999998</v>
      </c>
      <c r="D49" s="1">
        <v>55.692</v>
      </c>
      <c r="E49" s="1">
        <v>201.92599999999999</v>
      </c>
      <c r="F49" s="1">
        <v>297.68099999999998</v>
      </c>
      <c r="G49" s="7">
        <v>1</v>
      </c>
      <c r="H49" s="1">
        <v>40</v>
      </c>
      <c r="I49" s="1" t="s">
        <v>37</v>
      </c>
      <c r="J49" s="1">
        <v>203</v>
      </c>
      <c r="K49" s="1">
        <f t="shared" si="6"/>
        <v>-1.0740000000000123</v>
      </c>
      <c r="L49" s="1"/>
      <c r="M49" s="1"/>
      <c r="N49" s="1">
        <v>0</v>
      </c>
      <c r="O49" s="1"/>
      <c r="P49" s="1">
        <f t="shared" si="1"/>
        <v>40.385199999999998</v>
      </c>
      <c r="Q49" s="5">
        <f t="shared" si="7"/>
        <v>106.17099999999999</v>
      </c>
      <c r="R49" s="5"/>
      <c r="S49" s="1"/>
      <c r="T49" s="1">
        <f t="shared" si="3"/>
        <v>10</v>
      </c>
      <c r="U49" s="1">
        <f t="shared" si="4"/>
        <v>7.3710418668224991</v>
      </c>
      <c r="V49" s="1">
        <v>40.035200000000003</v>
      </c>
      <c r="W49" s="1">
        <v>42.963799999999999</v>
      </c>
      <c r="X49" s="1">
        <v>62.046000000000006</v>
      </c>
      <c r="Y49" s="1">
        <v>66.080399999999997</v>
      </c>
      <c r="Z49" s="1">
        <v>51.001199999999997</v>
      </c>
      <c r="AA49" s="1">
        <v>41.177</v>
      </c>
      <c r="AB49" s="1">
        <v>45.261399999999988</v>
      </c>
      <c r="AC49" s="1">
        <v>55.958000000000013</v>
      </c>
      <c r="AD49" s="1">
        <v>53.223400000000012</v>
      </c>
      <c r="AE49" s="1">
        <v>55.417400000000001</v>
      </c>
      <c r="AF49" s="1"/>
      <c r="AG49" s="1">
        <f>G49*Q49</f>
        <v>106.17099999999999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95</v>
      </c>
      <c r="B50" s="1" t="s">
        <v>42</v>
      </c>
      <c r="C50" s="1">
        <v>163</v>
      </c>
      <c r="D50" s="1">
        <v>228</v>
      </c>
      <c r="E50" s="15">
        <f>182+E89</f>
        <v>188</v>
      </c>
      <c r="F50" s="1">
        <v>180</v>
      </c>
      <c r="G50" s="7">
        <v>0.4</v>
      </c>
      <c r="H50" s="1">
        <v>40</v>
      </c>
      <c r="I50" s="1" t="s">
        <v>37</v>
      </c>
      <c r="J50" s="1">
        <v>226</v>
      </c>
      <c r="K50" s="1">
        <f t="shared" si="6"/>
        <v>-38</v>
      </c>
      <c r="L50" s="1"/>
      <c r="M50" s="1"/>
      <c r="N50" s="1">
        <v>149.6</v>
      </c>
      <c r="O50" s="1"/>
      <c r="P50" s="1">
        <f t="shared" si="1"/>
        <v>37.6</v>
      </c>
      <c r="Q50" s="5">
        <f t="shared" si="7"/>
        <v>46.400000000000006</v>
      </c>
      <c r="R50" s="5"/>
      <c r="S50" s="1"/>
      <c r="T50" s="1">
        <f t="shared" si="3"/>
        <v>10</v>
      </c>
      <c r="U50" s="1">
        <f t="shared" si="4"/>
        <v>8.7659574468085104</v>
      </c>
      <c r="V50" s="1">
        <v>39.200000000000003</v>
      </c>
      <c r="W50" s="1">
        <v>36.200000000000003</v>
      </c>
      <c r="X50" s="1">
        <v>34.4</v>
      </c>
      <c r="Y50" s="1">
        <v>31.8</v>
      </c>
      <c r="Z50" s="1">
        <v>35</v>
      </c>
      <c r="AA50" s="1">
        <v>39.4</v>
      </c>
      <c r="AB50" s="1">
        <v>40</v>
      </c>
      <c r="AC50" s="1">
        <v>37.200000000000003</v>
      </c>
      <c r="AD50" s="1">
        <v>35.6</v>
      </c>
      <c r="AE50" s="1">
        <v>39.6</v>
      </c>
      <c r="AF50" s="1" t="s">
        <v>96</v>
      </c>
      <c r="AG50" s="1">
        <f>G50*Q50</f>
        <v>18.560000000000002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97</v>
      </c>
      <c r="B51" s="1" t="s">
        <v>42</v>
      </c>
      <c r="C51" s="1">
        <v>134</v>
      </c>
      <c r="D51" s="1">
        <v>54</v>
      </c>
      <c r="E51" s="1">
        <v>108</v>
      </c>
      <c r="F51" s="1">
        <v>66</v>
      </c>
      <c r="G51" s="7">
        <v>0.4</v>
      </c>
      <c r="H51" s="1">
        <v>40</v>
      </c>
      <c r="I51" s="1" t="s">
        <v>37</v>
      </c>
      <c r="J51" s="1">
        <v>107</v>
      </c>
      <c r="K51" s="1">
        <f t="shared" si="6"/>
        <v>1</v>
      </c>
      <c r="L51" s="1"/>
      <c r="M51" s="1"/>
      <c r="N51" s="1">
        <v>25.399999999999981</v>
      </c>
      <c r="O51" s="1"/>
      <c r="P51" s="1">
        <f t="shared" si="1"/>
        <v>21.6</v>
      </c>
      <c r="Q51" s="5">
        <f t="shared" si="7"/>
        <v>124.60000000000002</v>
      </c>
      <c r="R51" s="5"/>
      <c r="S51" s="1"/>
      <c r="T51" s="1">
        <f t="shared" si="3"/>
        <v>10</v>
      </c>
      <c r="U51" s="1">
        <f t="shared" si="4"/>
        <v>4.2314814814814801</v>
      </c>
      <c r="V51" s="1">
        <v>16.399999999999999</v>
      </c>
      <c r="W51" s="1">
        <v>17.2</v>
      </c>
      <c r="X51" s="1">
        <v>21.4</v>
      </c>
      <c r="Y51" s="1">
        <v>20.6</v>
      </c>
      <c r="Z51" s="1">
        <v>22.8</v>
      </c>
      <c r="AA51" s="1">
        <v>22.4</v>
      </c>
      <c r="AB51" s="1">
        <v>16.8</v>
      </c>
      <c r="AC51" s="1">
        <v>15.8</v>
      </c>
      <c r="AD51" s="1">
        <v>20.6</v>
      </c>
      <c r="AE51" s="1">
        <v>23.4</v>
      </c>
      <c r="AF51" s="1"/>
      <c r="AG51" s="1">
        <f>G51*Q51</f>
        <v>49.840000000000011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98</v>
      </c>
      <c r="B52" s="1" t="s">
        <v>36</v>
      </c>
      <c r="C52" s="1">
        <v>647.80899999999997</v>
      </c>
      <c r="D52" s="1">
        <v>385.03699999999998</v>
      </c>
      <c r="E52" s="1">
        <v>375.74299999999999</v>
      </c>
      <c r="F52" s="1">
        <v>502.44099999999997</v>
      </c>
      <c r="G52" s="7">
        <v>1</v>
      </c>
      <c r="H52" s="1">
        <v>50</v>
      </c>
      <c r="I52" s="1" t="s">
        <v>37</v>
      </c>
      <c r="J52" s="1">
        <v>369.5</v>
      </c>
      <c r="K52" s="1">
        <f t="shared" si="6"/>
        <v>6.242999999999995</v>
      </c>
      <c r="L52" s="1"/>
      <c r="M52" s="1"/>
      <c r="N52" s="1">
        <v>158.47420000000011</v>
      </c>
      <c r="O52" s="1"/>
      <c r="P52" s="1">
        <f t="shared" si="1"/>
        <v>75.148600000000002</v>
      </c>
      <c r="Q52" s="5">
        <f t="shared" si="7"/>
        <v>90.570799999999906</v>
      </c>
      <c r="R52" s="5"/>
      <c r="S52" s="1"/>
      <c r="T52" s="1">
        <f t="shared" si="3"/>
        <v>10.000000000000002</v>
      </c>
      <c r="U52" s="1">
        <f t="shared" si="4"/>
        <v>8.7947772812800249</v>
      </c>
      <c r="V52" s="1">
        <v>90.614000000000004</v>
      </c>
      <c r="W52" s="1">
        <v>90.802400000000006</v>
      </c>
      <c r="X52" s="1">
        <v>95.362200000000001</v>
      </c>
      <c r="Y52" s="1">
        <v>99.406800000000004</v>
      </c>
      <c r="Z52" s="1">
        <v>87.414000000000001</v>
      </c>
      <c r="AA52" s="1">
        <v>83.495800000000003</v>
      </c>
      <c r="AB52" s="1">
        <v>85.778400000000005</v>
      </c>
      <c r="AC52" s="1">
        <v>93.816800000000001</v>
      </c>
      <c r="AD52" s="1">
        <v>81.528199999999998</v>
      </c>
      <c r="AE52" s="1">
        <v>94.435000000000002</v>
      </c>
      <c r="AF52" s="1"/>
      <c r="AG52" s="1">
        <f>G52*Q52</f>
        <v>90.570799999999906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99</v>
      </c>
      <c r="B53" s="1" t="s">
        <v>36</v>
      </c>
      <c r="C53" s="1">
        <v>1377.9190000000001</v>
      </c>
      <c r="D53" s="1">
        <v>893.53399999999999</v>
      </c>
      <c r="E53" s="1">
        <v>888.755</v>
      </c>
      <c r="F53" s="1">
        <v>1151.5350000000001</v>
      </c>
      <c r="G53" s="7">
        <v>1</v>
      </c>
      <c r="H53" s="1">
        <v>50</v>
      </c>
      <c r="I53" s="1" t="s">
        <v>37</v>
      </c>
      <c r="J53" s="1">
        <v>841.57</v>
      </c>
      <c r="K53" s="1">
        <f t="shared" si="6"/>
        <v>47.184999999999945</v>
      </c>
      <c r="L53" s="1"/>
      <c r="M53" s="1"/>
      <c r="N53" s="1">
        <v>665.74069999999926</v>
      </c>
      <c r="O53" s="1">
        <v>400</v>
      </c>
      <c r="P53" s="1">
        <f t="shared" si="1"/>
        <v>177.751</v>
      </c>
      <c r="Q53" s="5"/>
      <c r="R53" s="5"/>
      <c r="S53" s="1"/>
      <c r="T53" s="1">
        <f t="shared" si="3"/>
        <v>12.474054716991743</v>
      </c>
      <c r="U53" s="1">
        <f t="shared" si="4"/>
        <v>12.474054716991743</v>
      </c>
      <c r="V53" s="1">
        <v>222.18520000000001</v>
      </c>
      <c r="W53" s="1">
        <v>203.40280000000001</v>
      </c>
      <c r="X53" s="1">
        <v>185.30680000000001</v>
      </c>
      <c r="Y53" s="1">
        <v>201.53899999999999</v>
      </c>
      <c r="Z53" s="1">
        <v>193.87639999999999</v>
      </c>
      <c r="AA53" s="1">
        <v>183.12780000000001</v>
      </c>
      <c r="AB53" s="1">
        <v>168.5402</v>
      </c>
      <c r="AC53" s="1">
        <v>159.7962</v>
      </c>
      <c r="AD53" s="1">
        <v>152.33600000000001</v>
      </c>
      <c r="AE53" s="1">
        <v>159.76159999999999</v>
      </c>
      <c r="AF53" s="1"/>
      <c r="AG53" s="1">
        <f>G53*Q53</f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100</v>
      </c>
      <c r="B54" s="1" t="s">
        <v>36</v>
      </c>
      <c r="C54" s="1">
        <v>227.27199999999999</v>
      </c>
      <c r="D54" s="1">
        <v>107.78400000000001</v>
      </c>
      <c r="E54" s="1">
        <v>120.782</v>
      </c>
      <c r="F54" s="1">
        <v>195.89099999999999</v>
      </c>
      <c r="G54" s="7">
        <v>1</v>
      </c>
      <c r="H54" s="1">
        <v>50</v>
      </c>
      <c r="I54" s="1" t="s">
        <v>37</v>
      </c>
      <c r="J54" s="1">
        <v>128.80000000000001</v>
      </c>
      <c r="K54" s="1">
        <f t="shared" si="6"/>
        <v>-8.0180000000000149</v>
      </c>
      <c r="L54" s="1"/>
      <c r="M54" s="1"/>
      <c r="N54" s="1">
        <v>43.992800000000102</v>
      </c>
      <c r="O54" s="1"/>
      <c r="P54" s="1">
        <f t="shared" si="1"/>
        <v>24.156399999999998</v>
      </c>
      <c r="Q54" s="5"/>
      <c r="R54" s="5"/>
      <c r="S54" s="1"/>
      <c r="T54" s="1">
        <f t="shared" si="3"/>
        <v>9.9304449338477632</v>
      </c>
      <c r="U54" s="1">
        <f t="shared" si="4"/>
        <v>9.9304449338477632</v>
      </c>
      <c r="V54" s="1">
        <v>30.990200000000002</v>
      </c>
      <c r="W54" s="1">
        <v>31.298400000000001</v>
      </c>
      <c r="X54" s="1">
        <v>33.322600000000001</v>
      </c>
      <c r="Y54" s="1">
        <v>35.502000000000002</v>
      </c>
      <c r="Z54" s="1">
        <v>33.849800000000002</v>
      </c>
      <c r="AA54" s="1">
        <v>31.110199999999999</v>
      </c>
      <c r="AB54" s="1">
        <v>34.693199999999997</v>
      </c>
      <c r="AC54" s="1">
        <v>37.444000000000003</v>
      </c>
      <c r="AD54" s="1">
        <v>25.25</v>
      </c>
      <c r="AE54" s="1">
        <v>24.036000000000001</v>
      </c>
      <c r="AF54" s="1"/>
      <c r="AG54" s="1">
        <f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101</v>
      </c>
      <c r="B55" s="1" t="s">
        <v>42</v>
      </c>
      <c r="C55" s="1">
        <v>762</v>
      </c>
      <c r="D55" s="1">
        <v>50</v>
      </c>
      <c r="E55" s="1">
        <v>247</v>
      </c>
      <c r="F55" s="1">
        <v>541</v>
      </c>
      <c r="G55" s="7">
        <v>0.4</v>
      </c>
      <c r="H55" s="1">
        <v>50</v>
      </c>
      <c r="I55" s="1" t="s">
        <v>37</v>
      </c>
      <c r="J55" s="1">
        <v>246</v>
      </c>
      <c r="K55" s="1">
        <f t="shared" si="6"/>
        <v>1</v>
      </c>
      <c r="L55" s="1"/>
      <c r="M55" s="1"/>
      <c r="N55" s="1">
        <v>0</v>
      </c>
      <c r="O55" s="1"/>
      <c r="P55" s="1">
        <f t="shared" si="1"/>
        <v>49.4</v>
      </c>
      <c r="Q55" s="5"/>
      <c r="R55" s="5"/>
      <c r="S55" s="1"/>
      <c r="T55" s="1">
        <f t="shared" si="3"/>
        <v>10.951417004048583</v>
      </c>
      <c r="U55" s="1">
        <f t="shared" si="4"/>
        <v>10.951417004048583</v>
      </c>
      <c r="V55" s="1">
        <v>61.6</v>
      </c>
      <c r="W55" s="1">
        <v>57.4</v>
      </c>
      <c r="X55" s="1">
        <v>85</v>
      </c>
      <c r="Y55" s="1">
        <v>102.4</v>
      </c>
      <c r="Z55" s="1">
        <v>89.8</v>
      </c>
      <c r="AA55" s="1">
        <v>70</v>
      </c>
      <c r="AB55" s="1">
        <v>55.6</v>
      </c>
      <c r="AC55" s="1">
        <v>51.2</v>
      </c>
      <c r="AD55" s="1">
        <v>40.4</v>
      </c>
      <c r="AE55" s="1">
        <v>38.799999999999997</v>
      </c>
      <c r="AF55" s="1" t="s">
        <v>102</v>
      </c>
      <c r="AG55" s="1">
        <f>G55*Q55</f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103</v>
      </c>
      <c r="B56" s="1" t="s">
        <v>42</v>
      </c>
      <c r="C56" s="1">
        <v>1290</v>
      </c>
      <c r="D56" s="1">
        <v>708</v>
      </c>
      <c r="E56" s="1">
        <v>779</v>
      </c>
      <c r="F56" s="1">
        <v>1051</v>
      </c>
      <c r="G56" s="7">
        <v>0.4</v>
      </c>
      <c r="H56" s="1">
        <v>40</v>
      </c>
      <c r="I56" s="1" t="s">
        <v>37</v>
      </c>
      <c r="J56" s="1">
        <v>790</v>
      </c>
      <c r="K56" s="1">
        <f t="shared" si="6"/>
        <v>-11</v>
      </c>
      <c r="L56" s="1"/>
      <c r="M56" s="1"/>
      <c r="N56" s="1">
        <v>294</v>
      </c>
      <c r="O56" s="1"/>
      <c r="P56" s="1">
        <f t="shared" si="1"/>
        <v>155.80000000000001</v>
      </c>
      <c r="Q56" s="5">
        <f t="shared" si="7"/>
        <v>213</v>
      </c>
      <c r="R56" s="5"/>
      <c r="S56" s="1"/>
      <c r="T56" s="1">
        <f t="shared" si="3"/>
        <v>10</v>
      </c>
      <c r="U56" s="1">
        <f t="shared" si="4"/>
        <v>8.6328626444159173</v>
      </c>
      <c r="V56" s="1">
        <v>180.4</v>
      </c>
      <c r="W56" s="1">
        <v>183</v>
      </c>
      <c r="X56" s="1">
        <v>181.6</v>
      </c>
      <c r="Y56" s="1">
        <v>204.2</v>
      </c>
      <c r="Z56" s="1">
        <v>203.2</v>
      </c>
      <c r="AA56" s="1">
        <v>185.4</v>
      </c>
      <c r="AB56" s="1">
        <v>181.8</v>
      </c>
      <c r="AC56" s="1">
        <v>179.2</v>
      </c>
      <c r="AD56" s="1">
        <v>195.8</v>
      </c>
      <c r="AE56" s="1">
        <v>207.8</v>
      </c>
      <c r="AF56" s="1"/>
      <c r="AG56" s="1">
        <f>G56*Q56</f>
        <v>85.2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104</v>
      </c>
      <c r="B57" s="1" t="s">
        <v>42</v>
      </c>
      <c r="C57" s="1">
        <v>1175</v>
      </c>
      <c r="D57" s="1">
        <v>582</v>
      </c>
      <c r="E57" s="1">
        <v>631</v>
      </c>
      <c r="F57" s="1">
        <v>975</v>
      </c>
      <c r="G57" s="7">
        <v>0.4</v>
      </c>
      <c r="H57" s="1">
        <v>40</v>
      </c>
      <c r="I57" s="1" t="s">
        <v>37</v>
      </c>
      <c r="J57" s="1">
        <v>647</v>
      </c>
      <c r="K57" s="1">
        <f t="shared" si="6"/>
        <v>-16</v>
      </c>
      <c r="L57" s="1"/>
      <c r="M57" s="1"/>
      <c r="N57" s="1">
        <v>297.59999999999991</v>
      </c>
      <c r="O57" s="1"/>
      <c r="P57" s="1">
        <f t="shared" si="1"/>
        <v>126.2</v>
      </c>
      <c r="Q57" s="5"/>
      <c r="R57" s="5"/>
      <c r="S57" s="1"/>
      <c r="T57" s="1">
        <f t="shared" si="3"/>
        <v>10.083993660855784</v>
      </c>
      <c r="U57" s="1">
        <f t="shared" si="4"/>
        <v>10.083993660855784</v>
      </c>
      <c r="V57" s="1">
        <v>162.6</v>
      </c>
      <c r="W57" s="1">
        <v>160.6</v>
      </c>
      <c r="X57" s="1">
        <v>162</v>
      </c>
      <c r="Y57" s="1">
        <v>184.2</v>
      </c>
      <c r="Z57" s="1">
        <v>169.8</v>
      </c>
      <c r="AA57" s="1">
        <v>155.6</v>
      </c>
      <c r="AB57" s="1">
        <v>143</v>
      </c>
      <c r="AC57" s="1">
        <v>145.80000000000001</v>
      </c>
      <c r="AD57" s="1">
        <v>174.6</v>
      </c>
      <c r="AE57" s="1">
        <v>181.8</v>
      </c>
      <c r="AF57" s="1"/>
      <c r="AG57" s="1">
        <f>G57*Q57</f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105</v>
      </c>
      <c r="B58" s="1" t="s">
        <v>36</v>
      </c>
      <c r="C58" s="1">
        <v>810.976</v>
      </c>
      <c r="D58" s="1">
        <v>368.68900000000002</v>
      </c>
      <c r="E58" s="1">
        <v>561.20000000000005</v>
      </c>
      <c r="F58" s="1">
        <v>508.17500000000001</v>
      </c>
      <c r="G58" s="7">
        <v>1</v>
      </c>
      <c r="H58" s="1">
        <v>40</v>
      </c>
      <c r="I58" s="1" t="s">
        <v>37</v>
      </c>
      <c r="J58" s="1">
        <v>564.65</v>
      </c>
      <c r="K58" s="1">
        <f t="shared" si="6"/>
        <v>-3.4499999999999318</v>
      </c>
      <c r="L58" s="1"/>
      <c r="M58" s="1"/>
      <c r="N58" s="1">
        <v>191.0382000000001</v>
      </c>
      <c r="O58" s="1"/>
      <c r="P58" s="1">
        <f t="shared" si="1"/>
        <v>112.24000000000001</v>
      </c>
      <c r="Q58" s="5">
        <f t="shared" si="7"/>
        <v>423.18680000000001</v>
      </c>
      <c r="R58" s="5"/>
      <c r="S58" s="1"/>
      <c r="T58" s="1">
        <f t="shared" si="3"/>
        <v>10</v>
      </c>
      <c r="U58" s="1">
        <f t="shared" si="4"/>
        <v>6.2296258018531727</v>
      </c>
      <c r="V58" s="1">
        <v>107.9432</v>
      </c>
      <c r="W58" s="1">
        <v>107.0176</v>
      </c>
      <c r="X58" s="1">
        <v>106.4194</v>
      </c>
      <c r="Y58" s="1">
        <v>125.1662</v>
      </c>
      <c r="Z58" s="1">
        <v>137.16059999999999</v>
      </c>
      <c r="AA58" s="1">
        <v>116.5042</v>
      </c>
      <c r="AB58" s="1">
        <v>103.0684</v>
      </c>
      <c r="AC58" s="1">
        <v>137.18819999999999</v>
      </c>
      <c r="AD58" s="1">
        <v>120.86</v>
      </c>
      <c r="AE58" s="1">
        <v>110.3214</v>
      </c>
      <c r="AF58" s="1"/>
      <c r="AG58" s="1">
        <f>G58*Q58</f>
        <v>423.18680000000001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106</v>
      </c>
      <c r="B59" s="1" t="s">
        <v>36</v>
      </c>
      <c r="C59" s="1">
        <v>691.55200000000002</v>
      </c>
      <c r="D59" s="1">
        <v>223.399</v>
      </c>
      <c r="E59" s="1">
        <v>431.923</v>
      </c>
      <c r="F59" s="1">
        <v>383.45299999999997</v>
      </c>
      <c r="G59" s="7">
        <v>1</v>
      </c>
      <c r="H59" s="1">
        <v>40</v>
      </c>
      <c r="I59" s="1" t="s">
        <v>37</v>
      </c>
      <c r="J59" s="1">
        <v>435</v>
      </c>
      <c r="K59" s="1">
        <f t="shared" si="6"/>
        <v>-3.0769999999999982</v>
      </c>
      <c r="L59" s="1"/>
      <c r="M59" s="1"/>
      <c r="N59" s="1">
        <v>120.03700000000001</v>
      </c>
      <c r="O59" s="1"/>
      <c r="P59" s="1">
        <f t="shared" si="1"/>
        <v>86.384600000000006</v>
      </c>
      <c r="Q59" s="5">
        <f t="shared" si="7"/>
        <v>360.35599999999999</v>
      </c>
      <c r="R59" s="5"/>
      <c r="S59" s="1"/>
      <c r="T59" s="1">
        <f t="shared" si="3"/>
        <v>10</v>
      </c>
      <c r="U59" s="1">
        <f t="shared" si="4"/>
        <v>5.8284694262634771</v>
      </c>
      <c r="V59" s="1">
        <v>80.246000000000009</v>
      </c>
      <c r="W59" s="1">
        <v>81.642200000000003</v>
      </c>
      <c r="X59" s="1">
        <v>86.718600000000009</v>
      </c>
      <c r="Y59" s="1">
        <v>101.9462</v>
      </c>
      <c r="Z59" s="1">
        <v>105.6904</v>
      </c>
      <c r="AA59" s="1">
        <v>90.182000000000002</v>
      </c>
      <c r="AB59" s="1">
        <v>67.365399999999994</v>
      </c>
      <c r="AC59" s="1">
        <v>78.786599999999993</v>
      </c>
      <c r="AD59" s="1">
        <v>75.273400000000009</v>
      </c>
      <c r="AE59" s="1">
        <v>87.459000000000003</v>
      </c>
      <c r="AF59" s="1"/>
      <c r="AG59" s="1">
        <f>G59*Q59</f>
        <v>360.35599999999999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107</v>
      </c>
      <c r="B60" s="1" t="s">
        <v>36</v>
      </c>
      <c r="C60" s="1">
        <v>911.79</v>
      </c>
      <c r="D60" s="1">
        <v>92.682000000000002</v>
      </c>
      <c r="E60" s="1">
        <v>467.06599999999997</v>
      </c>
      <c r="F60" s="1">
        <v>423.851</v>
      </c>
      <c r="G60" s="7">
        <v>1</v>
      </c>
      <c r="H60" s="1">
        <v>40</v>
      </c>
      <c r="I60" s="1" t="s">
        <v>37</v>
      </c>
      <c r="J60" s="1">
        <v>480.3</v>
      </c>
      <c r="K60" s="1">
        <f t="shared" si="6"/>
        <v>-13.234000000000037</v>
      </c>
      <c r="L60" s="1"/>
      <c r="M60" s="1"/>
      <c r="N60" s="1">
        <v>115.16679999999999</v>
      </c>
      <c r="O60" s="1"/>
      <c r="P60" s="1">
        <f t="shared" si="1"/>
        <v>93.413199999999989</v>
      </c>
      <c r="Q60" s="5">
        <f t="shared" si="7"/>
        <v>395.11419999999987</v>
      </c>
      <c r="R60" s="5"/>
      <c r="S60" s="1"/>
      <c r="T60" s="1">
        <f t="shared" si="3"/>
        <v>10</v>
      </c>
      <c r="U60" s="1">
        <f t="shared" si="4"/>
        <v>5.7702530263388905</v>
      </c>
      <c r="V60" s="1">
        <v>86.7988</v>
      </c>
      <c r="W60" s="1">
        <v>89.770200000000003</v>
      </c>
      <c r="X60" s="1">
        <v>99.047200000000004</v>
      </c>
      <c r="Y60" s="1">
        <v>126.09820000000001</v>
      </c>
      <c r="Z60" s="1">
        <v>120.8554</v>
      </c>
      <c r="AA60" s="1">
        <v>94.270799999999994</v>
      </c>
      <c r="AB60" s="1">
        <v>87.646199999999993</v>
      </c>
      <c r="AC60" s="1">
        <v>106.2878</v>
      </c>
      <c r="AD60" s="1">
        <v>89.890799999999999</v>
      </c>
      <c r="AE60" s="1">
        <v>81.407399999999996</v>
      </c>
      <c r="AF60" s="1"/>
      <c r="AG60" s="1">
        <f>G60*Q60</f>
        <v>395.11419999999987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108</v>
      </c>
      <c r="B61" s="1" t="s">
        <v>36</v>
      </c>
      <c r="C61" s="1">
        <v>191.67699999999999</v>
      </c>
      <c r="D61" s="1">
        <v>88.664000000000001</v>
      </c>
      <c r="E61" s="1">
        <v>110.899</v>
      </c>
      <c r="F61" s="1">
        <v>133.149</v>
      </c>
      <c r="G61" s="7">
        <v>1</v>
      </c>
      <c r="H61" s="1">
        <v>30</v>
      </c>
      <c r="I61" s="1" t="s">
        <v>37</v>
      </c>
      <c r="J61" s="1">
        <v>114.95</v>
      </c>
      <c r="K61" s="1">
        <f t="shared" si="6"/>
        <v>-4.0510000000000019</v>
      </c>
      <c r="L61" s="1"/>
      <c r="M61" s="1"/>
      <c r="N61" s="1">
        <v>60.702399999999983</v>
      </c>
      <c r="O61" s="1"/>
      <c r="P61" s="1">
        <f t="shared" si="1"/>
        <v>22.1798</v>
      </c>
      <c r="Q61" s="5">
        <f t="shared" si="7"/>
        <v>27.946600000000018</v>
      </c>
      <c r="R61" s="5"/>
      <c r="S61" s="1"/>
      <c r="T61" s="1">
        <f t="shared" si="3"/>
        <v>10</v>
      </c>
      <c r="U61" s="1">
        <f t="shared" si="4"/>
        <v>8.7399976555243946</v>
      </c>
      <c r="V61" s="1">
        <v>25.658000000000001</v>
      </c>
      <c r="W61" s="1">
        <v>25.0672</v>
      </c>
      <c r="X61" s="1">
        <v>31.573399999999999</v>
      </c>
      <c r="Y61" s="1">
        <v>31.979800000000001</v>
      </c>
      <c r="Z61" s="1">
        <v>21.0702</v>
      </c>
      <c r="AA61" s="1">
        <v>17.143999999999998</v>
      </c>
      <c r="AB61" s="1">
        <v>24.657399999999999</v>
      </c>
      <c r="AC61" s="1">
        <v>36.497599999999998</v>
      </c>
      <c r="AD61" s="1">
        <v>33.470599999999997</v>
      </c>
      <c r="AE61" s="1">
        <v>28.534199999999998</v>
      </c>
      <c r="AF61" s="1" t="s">
        <v>109</v>
      </c>
      <c r="AG61" s="1">
        <f>G61*Q61</f>
        <v>27.946600000000018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110</v>
      </c>
      <c r="B62" s="1" t="s">
        <v>42</v>
      </c>
      <c r="C62" s="1">
        <v>236</v>
      </c>
      <c r="D62" s="1">
        <v>56</v>
      </c>
      <c r="E62" s="1">
        <v>104</v>
      </c>
      <c r="F62" s="1">
        <v>188</v>
      </c>
      <c r="G62" s="7">
        <v>0.6</v>
      </c>
      <c r="H62" s="1">
        <v>60</v>
      </c>
      <c r="I62" s="1" t="s">
        <v>37</v>
      </c>
      <c r="J62" s="1">
        <v>120</v>
      </c>
      <c r="K62" s="1">
        <f t="shared" si="6"/>
        <v>-16</v>
      </c>
      <c r="L62" s="1"/>
      <c r="M62" s="1"/>
      <c r="N62" s="1">
        <v>0</v>
      </c>
      <c r="O62" s="1"/>
      <c r="P62" s="1">
        <f t="shared" si="1"/>
        <v>20.8</v>
      </c>
      <c r="Q62" s="5">
        <f t="shared" si="7"/>
        <v>20</v>
      </c>
      <c r="R62" s="5"/>
      <c r="S62" s="1"/>
      <c r="T62" s="1">
        <f t="shared" si="3"/>
        <v>10</v>
      </c>
      <c r="U62" s="1">
        <f t="shared" si="4"/>
        <v>9.0384615384615383</v>
      </c>
      <c r="V62" s="1">
        <v>23.2</v>
      </c>
      <c r="W62" s="1">
        <v>30.4</v>
      </c>
      <c r="X62" s="1">
        <v>30.2</v>
      </c>
      <c r="Y62" s="1">
        <v>37.4</v>
      </c>
      <c r="Z62" s="1">
        <v>39</v>
      </c>
      <c r="AA62" s="1">
        <v>8.6</v>
      </c>
      <c r="AB62" s="1">
        <v>8.6</v>
      </c>
      <c r="AC62" s="1">
        <v>30.2</v>
      </c>
      <c r="AD62" s="1">
        <v>26.2</v>
      </c>
      <c r="AE62" s="1">
        <v>13.8</v>
      </c>
      <c r="AF62" s="1" t="s">
        <v>111</v>
      </c>
      <c r="AG62" s="1">
        <f>G62*Q62</f>
        <v>12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42</v>
      </c>
      <c r="C63" s="1">
        <v>237</v>
      </c>
      <c r="D63" s="1">
        <v>186</v>
      </c>
      <c r="E63" s="1">
        <v>172</v>
      </c>
      <c r="F63" s="1">
        <v>235</v>
      </c>
      <c r="G63" s="7">
        <v>0.35</v>
      </c>
      <c r="H63" s="1">
        <v>50</v>
      </c>
      <c r="I63" s="1" t="s">
        <v>37</v>
      </c>
      <c r="J63" s="1">
        <v>180</v>
      </c>
      <c r="K63" s="1">
        <f t="shared" si="6"/>
        <v>-8</v>
      </c>
      <c r="L63" s="1"/>
      <c r="M63" s="1"/>
      <c r="N63" s="1">
        <v>154.80000000000001</v>
      </c>
      <c r="O63" s="1"/>
      <c r="P63" s="1">
        <f t="shared" si="1"/>
        <v>34.4</v>
      </c>
      <c r="Q63" s="5"/>
      <c r="R63" s="5"/>
      <c r="S63" s="1"/>
      <c r="T63" s="1">
        <f t="shared" si="3"/>
        <v>11.33139534883721</v>
      </c>
      <c r="U63" s="1">
        <f t="shared" si="4"/>
        <v>11.33139534883721</v>
      </c>
      <c r="V63" s="1">
        <v>41.8</v>
      </c>
      <c r="W63" s="1">
        <v>39.200000000000003</v>
      </c>
      <c r="X63" s="1">
        <v>44.4</v>
      </c>
      <c r="Y63" s="1">
        <v>41.6</v>
      </c>
      <c r="Z63" s="1">
        <v>40.6</v>
      </c>
      <c r="AA63" s="1">
        <v>34.200000000000003</v>
      </c>
      <c r="AB63" s="1">
        <v>34.200000000000003</v>
      </c>
      <c r="AC63" s="1">
        <v>34</v>
      </c>
      <c r="AD63" s="1">
        <v>28</v>
      </c>
      <c r="AE63" s="1">
        <v>28.6</v>
      </c>
      <c r="AF63" s="1"/>
      <c r="AG63" s="1">
        <f>G63*Q63</f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113</v>
      </c>
      <c r="B64" s="1" t="s">
        <v>42</v>
      </c>
      <c r="C64" s="1">
        <v>400</v>
      </c>
      <c r="D64" s="1">
        <v>430</v>
      </c>
      <c r="E64" s="1">
        <v>420</v>
      </c>
      <c r="F64" s="1">
        <v>351</v>
      </c>
      <c r="G64" s="7">
        <v>0.37</v>
      </c>
      <c r="H64" s="1">
        <v>50</v>
      </c>
      <c r="I64" s="1" t="s">
        <v>37</v>
      </c>
      <c r="J64" s="1">
        <v>474</v>
      </c>
      <c r="K64" s="1">
        <f t="shared" si="6"/>
        <v>-54</v>
      </c>
      <c r="L64" s="1"/>
      <c r="M64" s="1"/>
      <c r="N64" s="1">
        <v>200</v>
      </c>
      <c r="O64" s="1"/>
      <c r="P64" s="1">
        <f t="shared" si="1"/>
        <v>84</v>
      </c>
      <c r="Q64" s="5">
        <f t="shared" si="7"/>
        <v>289</v>
      </c>
      <c r="R64" s="5"/>
      <c r="S64" s="1"/>
      <c r="T64" s="1">
        <f t="shared" si="3"/>
        <v>10</v>
      </c>
      <c r="U64" s="1">
        <f t="shared" si="4"/>
        <v>6.5595238095238093</v>
      </c>
      <c r="V64" s="1">
        <v>65.400000000000006</v>
      </c>
      <c r="W64" s="1">
        <v>58.2</v>
      </c>
      <c r="X64" s="1">
        <v>58.8</v>
      </c>
      <c r="Y64" s="1">
        <v>62.8</v>
      </c>
      <c r="Z64" s="1">
        <v>55.8</v>
      </c>
      <c r="AA64" s="1">
        <v>49.2</v>
      </c>
      <c r="AB64" s="1">
        <v>79.2</v>
      </c>
      <c r="AC64" s="1">
        <v>87.8</v>
      </c>
      <c r="AD64" s="1">
        <v>86</v>
      </c>
      <c r="AE64" s="1">
        <v>86.2</v>
      </c>
      <c r="AF64" s="1" t="s">
        <v>93</v>
      </c>
      <c r="AG64" s="1">
        <f>G64*Q64</f>
        <v>106.92999999999999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114</v>
      </c>
      <c r="B65" s="1" t="s">
        <v>42</v>
      </c>
      <c r="C65" s="1">
        <v>56</v>
      </c>
      <c r="D65" s="1">
        <v>36</v>
      </c>
      <c r="E65" s="1">
        <v>43</v>
      </c>
      <c r="F65" s="1">
        <v>43</v>
      </c>
      <c r="G65" s="7">
        <v>0.4</v>
      </c>
      <c r="H65" s="1">
        <v>30</v>
      </c>
      <c r="I65" s="1" t="s">
        <v>37</v>
      </c>
      <c r="J65" s="1">
        <v>53</v>
      </c>
      <c r="K65" s="1">
        <f t="shared" si="6"/>
        <v>-10</v>
      </c>
      <c r="L65" s="1"/>
      <c r="M65" s="1"/>
      <c r="N65" s="1">
        <v>86.800000000000011</v>
      </c>
      <c r="O65" s="1"/>
      <c r="P65" s="1">
        <f t="shared" si="1"/>
        <v>8.6</v>
      </c>
      <c r="Q65" s="5"/>
      <c r="R65" s="5"/>
      <c r="S65" s="1"/>
      <c r="T65" s="1">
        <f t="shared" si="3"/>
        <v>15.093023255813955</v>
      </c>
      <c r="U65" s="1">
        <f t="shared" si="4"/>
        <v>15.093023255813955</v>
      </c>
      <c r="V65" s="1">
        <v>12.8</v>
      </c>
      <c r="W65" s="1">
        <v>8.8000000000000007</v>
      </c>
      <c r="X65" s="1">
        <v>6.6</v>
      </c>
      <c r="Y65" s="1">
        <v>10.6</v>
      </c>
      <c r="Z65" s="1">
        <v>7.8</v>
      </c>
      <c r="AA65" s="1">
        <v>2.4</v>
      </c>
      <c r="AB65" s="1">
        <v>11.6</v>
      </c>
      <c r="AC65" s="1">
        <v>12.2</v>
      </c>
      <c r="AD65" s="1">
        <v>0.4</v>
      </c>
      <c r="AE65" s="1">
        <v>0.4</v>
      </c>
      <c r="AF65" s="14" t="s">
        <v>152</v>
      </c>
      <c r="AG65" s="1">
        <f>G65*Q65</f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42</v>
      </c>
      <c r="C66" s="1">
        <v>389</v>
      </c>
      <c r="D66" s="1"/>
      <c r="E66" s="1">
        <v>135</v>
      </c>
      <c r="F66" s="1">
        <v>253</v>
      </c>
      <c r="G66" s="7">
        <v>0.6</v>
      </c>
      <c r="H66" s="1">
        <v>55</v>
      </c>
      <c r="I66" s="1" t="s">
        <v>37</v>
      </c>
      <c r="J66" s="1">
        <v>142</v>
      </c>
      <c r="K66" s="1">
        <f t="shared" si="6"/>
        <v>-7</v>
      </c>
      <c r="L66" s="1"/>
      <c r="M66" s="1"/>
      <c r="N66" s="1">
        <v>0</v>
      </c>
      <c r="O66" s="1"/>
      <c r="P66" s="1">
        <f t="shared" si="1"/>
        <v>27</v>
      </c>
      <c r="Q66" s="5">
        <f t="shared" si="7"/>
        <v>17</v>
      </c>
      <c r="R66" s="5"/>
      <c r="S66" s="1"/>
      <c r="T66" s="1">
        <f t="shared" si="3"/>
        <v>10</v>
      </c>
      <c r="U66" s="1">
        <f t="shared" si="4"/>
        <v>9.3703703703703702</v>
      </c>
      <c r="V66" s="1">
        <v>41.2</v>
      </c>
      <c r="W66" s="1">
        <v>43.6</v>
      </c>
      <c r="X66" s="1">
        <v>32.799999999999997</v>
      </c>
      <c r="Y66" s="1">
        <v>34</v>
      </c>
      <c r="Z66" s="1">
        <v>31.4</v>
      </c>
      <c r="AA66" s="1">
        <v>6.2</v>
      </c>
      <c r="AB66" s="1">
        <v>20.8</v>
      </c>
      <c r="AC66" s="1">
        <v>20.8</v>
      </c>
      <c r="AD66" s="1">
        <v>1.4</v>
      </c>
      <c r="AE66" s="1">
        <v>10.6</v>
      </c>
      <c r="AF66" s="1" t="s">
        <v>116</v>
      </c>
      <c r="AG66" s="1">
        <f>G66*Q66</f>
        <v>10.199999999999999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117</v>
      </c>
      <c r="B67" s="1" t="s">
        <v>42</v>
      </c>
      <c r="C67" s="1">
        <v>111</v>
      </c>
      <c r="D67" s="1">
        <v>96</v>
      </c>
      <c r="E67" s="1">
        <v>81</v>
      </c>
      <c r="F67" s="1">
        <v>126</v>
      </c>
      <c r="G67" s="7">
        <v>0.45</v>
      </c>
      <c r="H67" s="1">
        <v>40</v>
      </c>
      <c r="I67" s="1" t="s">
        <v>37</v>
      </c>
      <c r="J67" s="1">
        <v>81</v>
      </c>
      <c r="K67" s="1">
        <f t="shared" si="6"/>
        <v>0</v>
      </c>
      <c r="L67" s="1"/>
      <c r="M67" s="1"/>
      <c r="N67" s="1">
        <v>0</v>
      </c>
      <c r="O67" s="1"/>
      <c r="P67" s="1">
        <f t="shared" si="1"/>
        <v>16.2</v>
      </c>
      <c r="Q67" s="5">
        <f t="shared" si="7"/>
        <v>36</v>
      </c>
      <c r="R67" s="5"/>
      <c r="S67" s="1"/>
      <c r="T67" s="1">
        <f t="shared" si="3"/>
        <v>10</v>
      </c>
      <c r="U67" s="1">
        <f t="shared" si="4"/>
        <v>7.7777777777777777</v>
      </c>
      <c r="V67" s="1">
        <v>16.399999999999999</v>
      </c>
      <c r="W67" s="1">
        <v>15.8</v>
      </c>
      <c r="X67" s="1">
        <v>16</v>
      </c>
      <c r="Y67" s="1">
        <v>19.600000000000001</v>
      </c>
      <c r="Z67" s="1">
        <v>19.2</v>
      </c>
      <c r="AA67" s="1">
        <v>4.8</v>
      </c>
      <c r="AB67" s="1">
        <v>17.399999999999999</v>
      </c>
      <c r="AC67" s="1">
        <v>28.6</v>
      </c>
      <c r="AD67" s="1">
        <v>16.2</v>
      </c>
      <c r="AE67" s="1">
        <v>7.2</v>
      </c>
      <c r="AF67" s="1" t="s">
        <v>118</v>
      </c>
      <c r="AG67" s="1">
        <f>G67*Q67</f>
        <v>16.2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119</v>
      </c>
      <c r="B68" s="1" t="s">
        <v>42</v>
      </c>
      <c r="C68" s="1">
        <v>340</v>
      </c>
      <c r="D68" s="1">
        <v>528</v>
      </c>
      <c r="E68" s="1">
        <v>219</v>
      </c>
      <c r="F68" s="1">
        <v>574</v>
      </c>
      <c r="G68" s="7">
        <v>0.4</v>
      </c>
      <c r="H68" s="1">
        <v>50</v>
      </c>
      <c r="I68" s="1" t="s">
        <v>37</v>
      </c>
      <c r="J68" s="1">
        <v>218</v>
      </c>
      <c r="K68" s="1">
        <f t="shared" si="6"/>
        <v>1</v>
      </c>
      <c r="L68" s="1"/>
      <c r="M68" s="1"/>
      <c r="N68" s="1">
        <v>209</v>
      </c>
      <c r="O68" s="1"/>
      <c r="P68" s="1">
        <f t="shared" si="1"/>
        <v>43.8</v>
      </c>
      <c r="Q68" s="5"/>
      <c r="R68" s="5"/>
      <c r="S68" s="1"/>
      <c r="T68" s="1">
        <f t="shared" si="3"/>
        <v>17.876712328767123</v>
      </c>
      <c r="U68" s="1">
        <f t="shared" si="4"/>
        <v>17.876712328767123</v>
      </c>
      <c r="V68" s="1">
        <v>77.8</v>
      </c>
      <c r="W68" s="1">
        <v>78</v>
      </c>
      <c r="X68" s="1">
        <v>66.2</v>
      </c>
      <c r="Y68" s="1">
        <v>64.599999999999994</v>
      </c>
      <c r="Z68" s="1">
        <v>69.400000000000006</v>
      </c>
      <c r="AA68" s="1">
        <v>67.400000000000006</v>
      </c>
      <c r="AB68" s="1">
        <v>50</v>
      </c>
      <c r="AC68" s="1">
        <v>46.4</v>
      </c>
      <c r="AD68" s="1">
        <v>44.8</v>
      </c>
      <c r="AE68" s="1">
        <v>47.4</v>
      </c>
      <c r="AF68" s="14" t="s">
        <v>152</v>
      </c>
      <c r="AG68" s="1">
        <f>G68*Q68</f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1" t="s">
        <v>120</v>
      </c>
      <c r="B69" s="1" t="s">
        <v>42</v>
      </c>
      <c r="C69" s="1"/>
      <c r="D69" s="1"/>
      <c r="E69" s="1">
        <v>-1</v>
      </c>
      <c r="F69" s="1"/>
      <c r="G69" s="7">
        <v>0.11</v>
      </c>
      <c r="H69" s="1">
        <v>150</v>
      </c>
      <c r="I69" s="1" t="s">
        <v>37</v>
      </c>
      <c r="J69" s="1"/>
      <c r="K69" s="1">
        <f t="shared" ref="K69:K94" si="8">E69-J69</f>
        <v>-1</v>
      </c>
      <c r="L69" s="1"/>
      <c r="M69" s="1"/>
      <c r="N69" s="1">
        <v>0</v>
      </c>
      <c r="O69" s="1"/>
      <c r="P69" s="1">
        <f t="shared" si="1"/>
        <v>-0.2</v>
      </c>
      <c r="Q69" s="20">
        <v>10</v>
      </c>
      <c r="R69" s="5"/>
      <c r="S69" s="1"/>
      <c r="T69" s="1">
        <f t="shared" si="3"/>
        <v>-50</v>
      </c>
      <c r="U69" s="1">
        <f t="shared" si="4"/>
        <v>0</v>
      </c>
      <c r="V69" s="1">
        <v>-0.4</v>
      </c>
      <c r="W69" s="1">
        <v>-0.2</v>
      </c>
      <c r="X69" s="1">
        <v>0</v>
      </c>
      <c r="Y69" s="1">
        <v>0</v>
      </c>
      <c r="Z69" s="1">
        <v>1.4</v>
      </c>
      <c r="AA69" s="1">
        <v>1.8</v>
      </c>
      <c r="AB69" s="1">
        <v>2.4</v>
      </c>
      <c r="AC69" s="1">
        <v>2</v>
      </c>
      <c r="AD69" s="1">
        <v>1.8</v>
      </c>
      <c r="AE69" s="1">
        <v>3.8</v>
      </c>
      <c r="AF69" s="19" t="s">
        <v>121</v>
      </c>
      <c r="AG69" s="1">
        <f>G69*Q69</f>
        <v>1.1000000000000001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9" t="s">
        <v>122</v>
      </c>
      <c r="B70" s="1" t="s">
        <v>42</v>
      </c>
      <c r="C70" s="1"/>
      <c r="D70" s="1"/>
      <c r="E70" s="1"/>
      <c r="F70" s="1"/>
      <c r="G70" s="7">
        <v>0.06</v>
      </c>
      <c r="H70" s="1">
        <v>60</v>
      </c>
      <c r="I70" s="1" t="s">
        <v>37</v>
      </c>
      <c r="J70" s="1"/>
      <c r="K70" s="1">
        <f t="shared" si="8"/>
        <v>0</v>
      </c>
      <c r="L70" s="1"/>
      <c r="M70" s="1"/>
      <c r="N70" s="19"/>
      <c r="O70" s="1"/>
      <c r="P70" s="1">
        <f t="shared" ref="P70:P94" si="9">E70/5</f>
        <v>0</v>
      </c>
      <c r="Q70" s="20">
        <v>10</v>
      </c>
      <c r="R70" s="5"/>
      <c r="S70" s="1"/>
      <c r="T70" s="1" t="e">
        <f t="shared" ref="T70:T94" si="10">(F70+N70+O70+Q70)/P70</f>
        <v>#DIV/0!</v>
      </c>
      <c r="U70" s="1" t="e">
        <f t="shared" ref="U70:U94" si="11">(F70+N70+O70)/P70</f>
        <v>#DIV/0!</v>
      </c>
      <c r="V70" s="1">
        <v>-0.4</v>
      </c>
      <c r="W70" s="1">
        <v>-0.4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-0.4</v>
      </c>
      <c r="AE70" s="1">
        <v>-0.8</v>
      </c>
      <c r="AF70" s="19" t="s">
        <v>123</v>
      </c>
      <c r="AG70" s="1">
        <f>G70*Q70</f>
        <v>0.6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9" t="s">
        <v>124</v>
      </c>
      <c r="B71" s="1" t="s">
        <v>42</v>
      </c>
      <c r="C71" s="1"/>
      <c r="D71" s="1"/>
      <c r="E71" s="1"/>
      <c r="F71" s="1"/>
      <c r="G71" s="7">
        <v>0.15</v>
      </c>
      <c r="H71" s="1">
        <v>60</v>
      </c>
      <c r="I71" s="1" t="s">
        <v>37</v>
      </c>
      <c r="J71" s="1"/>
      <c r="K71" s="1">
        <f t="shared" si="8"/>
        <v>0</v>
      </c>
      <c r="L71" s="1"/>
      <c r="M71" s="1"/>
      <c r="N71" s="19"/>
      <c r="O71" s="1"/>
      <c r="P71" s="1">
        <f t="shared" si="9"/>
        <v>0</v>
      </c>
      <c r="Q71" s="20">
        <v>10</v>
      </c>
      <c r="R71" s="5"/>
      <c r="S71" s="1"/>
      <c r="T71" s="1" t="e">
        <f t="shared" si="10"/>
        <v>#DIV/0!</v>
      </c>
      <c r="U71" s="1" t="e">
        <f t="shared" si="11"/>
        <v>#DIV/0!</v>
      </c>
      <c r="V71" s="1">
        <v>-0.4</v>
      </c>
      <c r="W71" s="1">
        <v>-0.4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9" t="s">
        <v>123</v>
      </c>
      <c r="AG71" s="1">
        <f>G71*Q71</f>
        <v>1.5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125</v>
      </c>
      <c r="B72" s="1" t="s">
        <v>42</v>
      </c>
      <c r="C72" s="1">
        <v>4</v>
      </c>
      <c r="D72" s="1">
        <v>50</v>
      </c>
      <c r="E72" s="1">
        <v>5</v>
      </c>
      <c r="F72" s="1">
        <v>47</v>
      </c>
      <c r="G72" s="7">
        <v>0.4</v>
      </c>
      <c r="H72" s="1">
        <v>55</v>
      </c>
      <c r="I72" s="1" t="s">
        <v>37</v>
      </c>
      <c r="J72" s="1">
        <v>7</v>
      </c>
      <c r="K72" s="1">
        <f t="shared" si="8"/>
        <v>-2</v>
      </c>
      <c r="L72" s="1"/>
      <c r="M72" s="1"/>
      <c r="N72" s="1">
        <v>0</v>
      </c>
      <c r="O72" s="1"/>
      <c r="P72" s="1">
        <f t="shared" si="9"/>
        <v>1</v>
      </c>
      <c r="Q72" s="5"/>
      <c r="R72" s="5"/>
      <c r="S72" s="1"/>
      <c r="T72" s="1">
        <f t="shared" si="10"/>
        <v>47</v>
      </c>
      <c r="U72" s="1">
        <f t="shared" si="11"/>
        <v>47</v>
      </c>
      <c r="V72" s="1">
        <v>4.5999999999999996</v>
      </c>
      <c r="W72" s="1">
        <v>5.2</v>
      </c>
      <c r="X72" s="1">
        <v>3.2</v>
      </c>
      <c r="Y72" s="1">
        <v>3.2</v>
      </c>
      <c r="Z72" s="1">
        <v>5.8</v>
      </c>
      <c r="AA72" s="1">
        <v>5.8</v>
      </c>
      <c r="AB72" s="1">
        <v>5.4</v>
      </c>
      <c r="AC72" s="1">
        <v>5.2</v>
      </c>
      <c r="AD72" s="1">
        <v>8.6</v>
      </c>
      <c r="AE72" s="1">
        <v>8.6</v>
      </c>
      <c r="AF72" s="1" t="s">
        <v>57</v>
      </c>
      <c r="AG72" s="1">
        <f>G72*Q72</f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126</v>
      </c>
      <c r="B73" s="1" t="s">
        <v>36</v>
      </c>
      <c r="C73" s="1">
        <v>337.14600000000002</v>
      </c>
      <c r="D73" s="1">
        <v>382.2</v>
      </c>
      <c r="E73" s="1">
        <v>226.858</v>
      </c>
      <c r="F73" s="1">
        <v>475.928</v>
      </c>
      <c r="G73" s="7">
        <v>1</v>
      </c>
      <c r="H73" s="1">
        <v>55</v>
      </c>
      <c r="I73" s="1" t="s">
        <v>37</v>
      </c>
      <c r="J73" s="1">
        <v>205.8</v>
      </c>
      <c r="K73" s="1">
        <f t="shared" si="8"/>
        <v>21.057999999999993</v>
      </c>
      <c r="L73" s="1"/>
      <c r="M73" s="1"/>
      <c r="N73" s="1">
        <v>0</v>
      </c>
      <c r="O73" s="1"/>
      <c r="P73" s="1">
        <f t="shared" si="9"/>
        <v>45.371600000000001</v>
      </c>
      <c r="Q73" s="5"/>
      <c r="R73" s="5"/>
      <c r="S73" s="1"/>
      <c r="T73" s="1">
        <f t="shared" si="10"/>
        <v>10.489557344241772</v>
      </c>
      <c r="U73" s="1">
        <f t="shared" si="11"/>
        <v>10.489557344241772</v>
      </c>
      <c r="V73" s="1">
        <v>37.379800000000003</v>
      </c>
      <c r="W73" s="1">
        <v>33.199399999999997</v>
      </c>
      <c r="X73" s="1">
        <v>49.485199999999999</v>
      </c>
      <c r="Y73" s="1">
        <v>45.1038</v>
      </c>
      <c r="Z73" s="1">
        <v>28.585599999999999</v>
      </c>
      <c r="AA73" s="1">
        <v>34.098799999999997</v>
      </c>
      <c r="AB73" s="1">
        <v>59.505200000000002</v>
      </c>
      <c r="AC73" s="1">
        <v>64.400599999999997</v>
      </c>
      <c r="AD73" s="1">
        <v>47.367400000000004</v>
      </c>
      <c r="AE73" s="1">
        <v>52.296599999999998</v>
      </c>
      <c r="AF73" s="1" t="s">
        <v>127</v>
      </c>
      <c r="AG73" s="1">
        <f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128</v>
      </c>
      <c r="B74" s="1" t="s">
        <v>36</v>
      </c>
      <c r="C74" s="1">
        <v>572.721</v>
      </c>
      <c r="D74" s="1">
        <v>523.67999999999995</v>
      </c>
      <c r="E74" s="1">
        <v>382.88099999999997</v>
      </c>
      <c r="F74" s="1">
        <v>584.97699999999998</v>
      </c>
      <c r="G74" s="7">
        <v>1</v>
      </c>
      <c r="H74" s="1">
        <v>50</v>
      </c>
      <c r="I74" s="1" t="s">
        <v>37</v>
      </c>
      <c r="J74" s="1">
        <v>363.05</v>
      </c>
      <c r="K74" s="1">
        <f t="shared" si="8"/>
        <v>19.83099999999996</v>
      </c>
      <c r="L74" s="1"/>
      <c r="M74" s="1"/>
      <c r="N74" s="1">
        <v>130.52839999999989</v>
      </c>
      <c r="O74" s="1">
        <v>100</v>
      </c>
      <c r="P74" s="1">
        <f t="shared" si="9"/>
        <v>76.5762</v>
      </c>
      <c r="Q74" s="5"/>
      <c r="R74" s="5"/>
      <c r="S74" s="1"/>
      <c r="T74" s="1">
        <f t="shared" si="10"/>
        <v>10.649593476824391</v>
      </c>
      <c r="U74" s="1">
        <f t="shared" si="11"/>
        <v>10.649593476824391</v>
      </c>
      <c r="V74" s="1">
        <v>94.253799999999998</v>
      </c>
      <c r="W74" s="1">
        <v>95.169799999999995</v>
      </c>
      <c r="X74" s="1">
        <v>83.810599999999994</v>
      </c>
      <c r="Y74" s="1">
        <v>92.24</v>
      </c>
      <c r="Z74" s="1">
        <v>82.984200000000001</v>
      </c>
      <c r="AA74" s="1">
        <v>70.133799999999994</v>
      </c>
      <c r="AB74" s="1">
        <v>82.899799999999999</v>
      </c>
      <c r="AC74" s="1">
        <v>93.795600000000007</v>
      </c>
      <c r="AD74" s="1">
        <v>86.979600000000005</v>
      </c>
      <c r="AE74" s="1">
        <v>90.360399999999998</v>
      </c>
      <c r="AF74" s="1"/>
      <c r="AG74" s="1">
        <f>G74*Q74</f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6" t="s">
        <v>129</v>
      </c>
      <c r="B75" s="16" t="s">
        <v>42</v>
      </c>
      <c r="C75" s="16"/>
      <c r="D75" s="16"/>
      <c r="E75" s="16">
        <v>-5</v>
      </c>
      <c r="F75" s="16"/>
      <c r="G75" s="17">
        <v>0</v>
      </c>
      <c r="H75" s="16">
        <v>40</v>
      </c>
      <c r="I75" s="16" t="s">
        <v>37</v>
      </c>
      <c r="J75" s="16"/>
      <c r="K75" s="16">
        <f t="shared" si="8"/>
        <v>-5</v>
      </c>
      <c r="L75" s="16"/>
      <c r="M75" s="16"/>
      <c r="N75" s="16">
        <v>0</v>
      </c>
      <c r="O75" s="16"/>
      <c r="P75" s="16">
        <f t="shared" si="9"/>
        <v>-1</v>
      </c>
      <c r="Q75" s="18"/>
      <c r="R75" s="18"/>
      <c r="S75" s="16"/>
      <c r="T75" s="16">
        <f t="shared" si="10"/>
        <v>0</v>
      </c>
      <c r="U75" s="16">
        <f t="shared" si="11"/>
        <v>0</v>
      </c>
      <c r="V75" s="16">
        <v>-1.2</v>
      </c>
      <c r="W75" s="16">
        <v>-1</v>
      </c>
      <c r="X75" s="16">
        <v>-0.4</v>
      </c>
      <c r="Y75" s="16">
        <v>-0.2</v>
      </c>
      <c r="Z75" s="16">
        <v>-0.2</v>
      </c>
      <c r="AA75" s="16">
        <v>-0.2</v>
      </c>
      <c r="AB75" s="16">
        <v>0</v>
      </c>
      <c r="AC75" s="16">
        <v>0</v>
      </c>
      <c r="AD75" s="16">
        <v>-1.6</v>
      </c>
      <c r="AE75" s="16">
        <v>-3.6</v>
      </c>
      <c r="AF75" s="16" t="s">
        <v>48</v>
      </c>
      <c r="AG75" s="16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6" t="s">
        <v>130</v>
      </c>
      <c r="B76" s="16" t="s">
        <v>42</v>
      </c>
      <c r="C76" s="16"/>
      <c r="D76" s="16"/>
      <c r="E76" s="16">
        <v>-2</v>
      </c>
      <c r="F76" s="16"/>
      <c r="G76" s="17">
        <v>0</v>
      </c>
      <c r="H76" s="16">
        <v>35</v>
      </c>
      <c r="I76" s="16" t="s">
        <v>37</v>
      </c>
      <c r="J76" s="16"/>
      <c r="K76" s="16">
        <f t="shared" si="8"/>
        <v>-2</v>
      </c>
      <c r="L76" s="16"/>
      <c r="M76" s="16"/>
      <c r="N76" s="16">
        <v>0</v>
      </c>
      <c r="O76" s="16"/>
      <c r="P76" s="16">
        <f t="shared" si="9"/>
        <v>-0.4</v>
      </c>
      <c r="Q76" s="18"/>
      <c r="R76" s="18"/>
      <c r="S76" s="16"/>
      <c r="T76" s="16">
        <f t="shared" si="10"/>
        <v>0</v>
      </c>
      <c r="U76" s="16">
        <f t="shared" si="11"/>
        <v>0</v>
      </c>
      <c r="V76" s="16">
        <v>-0.6</v>
      </c>
      <c r="W76" s="16">
        <v>-0.4</v>
      </c>
      <c r="X76" s="16">
        <v>-0.2</v>
      </c>
      <c r="Y76" s="16">
        <v>-0.2</v>
      </c>
      <c r="Z76" s="16">
        <v>0</v>
      </c>
      <c r="AA76" s="16">
        <v>0</v>
      </c>
      <c r="AB76" s="16">
        <v>-0.8</v>
      </c>
      <c r="AC76" s="16">
        <v>-1</v>
      </c>
      <c r="AD76" s="16">
        <v>-1.2</v>
      </c>
      <c r="AE76" s="16">
        <v>-2.8</v>
      </c>
      <c r="AF76" s="16" t="s">
        <v>48</v>
      </c>
      <c r="AG76" s="16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131</v>
      </c>
      <c r="B77" s="1" t="s">
        <v>36</v>
      </c>
      <c r="C77" s="1">
        <v>1536.4010000000001</v>
      </c>
      <c r="D77" s="1">
        <v>363.62</v>
      </c>
      <c r="E77" s="1">
        <v>1037.0909999999999</v>
      </c>
      <c r="F77" s="1">
        <v>698.27300000000002</v>
      </c>
      <c r="G77" s="7">
        <v>1</v>
      </c>
      <c r="H77" s="1">
        <v>60</v>
      </c>
      <c r="I77" s="1" t="s">
        <v>37</v>
      </c>
      <c r="J77" s="1">
        <v>1021.855</v>
      </c>
      <c r="K77" s="1">
        <f t="shared" si="8"/>
        <v>15.235999999999876</v>
      </c>
      <c r="L77" s="1"/>
      <c r="M77" s="1"/>
      <c r="N77" s="1">
        <v>752.73180000000002</v>
      </c>
      <c r="O77" s="1">
        <v>300</v>
      </c>
      <c r="P77" s="1">
        <f t="shared" si="9"/>
        <v>207.41819999999998</v>
      </c>
      <c r="Q77" s="5">
        <f t="shared" ref="Q77:Q80" si="12">10*P77-O77-N77-F77</f>
        <v>323.17719999999974</v>
      </c>
      <c r="R77" s="5"/>
      <c r="S77" s="1"/>
      <c r="T77" s="1">
        <f t="shared" si="10"/>
        <v>10</v>
      </c>
      <c r="U77" s="1">
        <f t="shared" si="11"/>
        <v>8.4419052908568304</v>
      </c>
      <c r="V77" s="1">
        <v>178.17660000000001</v>
      </c>
      <c r="W77" s="1">
        <v>173.47120000000001</v>
      </c>
      <c r="X77" s="1">
        <v>187.965</v>
      </c>
      <c r="Y77" s="1">
        <v>187.06100000000001</v>
      </c>
      <c r="Z77" s="1">
        <v>193.62520000000001</v>
      </c>
      <c r="AA77" s="1">
        <v>195.88079999999999</v>
      </c>
      <c r="AB77" s="1">
        <v>169.69800000000001</v>
      </c>
      <c r="AC77" s="1">
        <v>172.1328</v>
      </c>
      <c r="AD77" s="1">
        <v>172.83860000000001</v>
      </c>
      <c r="AE77" s="1">
        <v>185.36259999999999</v>
      </c>
      <c r="AF77" s="1" t="s">
        <v>60</v>
      </c>
      <c r="AG77" s="1">
        <f>G77*Q77</f>
        <v>323.17719999999974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132</v>
      </c>
      <c r="B78" s="1" t="s">
        <v>36</v>
      </c>
      <c r="C78" s="1">
        <v>2677.01</v>
      </c>
      <c r="D78" s="1"/>
      <c r="E78" s="1">
        <v>1208.0409999999999</v>
      </c>
      <c r="F78" s="1">
        <v>1102.1199999999999</v>
      </c>
      <c r="G78" s="7">
        <v>1</v>
      </c>
      <c r="H78" s="1">
        <v>60</v>
      </c>
      <c r="I78" s="1" t="s">
        <v>37</v>
      </c>
      <c r="J78" s="1">
        <v>1222.8</v>
      </c>
      <c r="K78" s="1">
        <f t="shared" si="8"/>
        <v>-14.759000000000015</v>
      </c>
      <c r="L78" s="1"/>
      <c r="M78" s="1"/>
      <c r="N78" s="1">
        <v>300</v>
      </c>
      <c r="O78" s="1"/>
      <c r="P78" s="1">
        <f t="shared" si="9"/>
        <v>241.60819999999998</v>
      </c>
      <c r="Q78" s="5">
        <f t="shared" si="12"/>
        <v>1013.962</v>
      </c>
      <c r="R78" s="5"/>
      <c r="S78" s="1"/>
      <c r="T78" s="1">
        <f t="shared" si="10"/>
        <v>10</v>
      </c>
      <c r="U78" s="1">
        <f t="shared" si="11"/>
        <v>5.8032798555678156</v>
      </c>
      <c r="V78" s="1">
        <v>346.67219999999998</v>
      </c>
      <c r="W78" s="1">
        <v>329.49619999999999</v>
      </c>
      <c r="X78" s="1">
        <v>330.78179999999998</v>
      </c>
      <c r="Y78" s="1">
        <v>368.99880000000002</v>
      </c>
      <c r="Z78" s="1">
        <v>337.49880000000002</v>
      </c>
      <c r="AA78" s="1">
        <v>303.12979999999999</v>
      </c>
      <c r="AB78" s="1">
        <v>305.41739999999999</v>
      </c>
      <c r="AC78" s="1">
        <v>337.9194</v>
      </c>
      <c r="AD78" s="1">
        <v>247.81219999999999</v>
      </c>
      <c r="AE78" s="1">
        <v>247.334</v>
      </c>
      <c r="AF78" s="1" t="s">
        <v>133</v>
      </c>
      <c r="AG78" s="1">
        <f>G78*Q78</f>
        <v>1013.962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134</v>
      </c>
      <c r="B79" s="1" t="s">
        <v>36</v>
      </c>
      <c r="C79" s="1">
        <v>4986.1490000000003</v>
      </c>
      <c r="D79" s="1"/>
      <c r="E79" s="1">
        <v>2593.2399999999998</v>
      </c>
      <c r="F79" s="1">
        <v>1764.79</v>
      </c>
      <c r="G79" s="7">
        <v>1</v>
      </c>
      <c r="H79" s="1">
        <v>60</v>
      </c>
      <c r="I79" s="1" t="s">
        <v>37</v>
      </c>
      <c r="J79" s="1">
        <v>2593.1999999999998</v>
      </c>
      <c r="K79" s="1">
        <f t="shared" si="8"/>
        <v>3.999999999996362E-2</v>
      </c>
      <c r="L79" s="1"/>
      <c r="M79" s="1"/>
      <c r="N79" s="1">
        <v>0</v>
      </c>
      <c r="O79" s="1"/>
      <c r="P79" s="1">
        <f t="shared" si="9"/>
        <v>518.64799999999991</v>
      </c>
      <c r="Q79" s="5">
        <f>9*P79-O79-N79-F79</f>
        <v>2903.0419999999995</v>
      </c>
      <c r="R79" s="5"/>
      <c r="S79" s="1"/>
      <c r="T79" s="1">
        <f t="shared" si="10"/>
        <v>9</v>
      </c>
      <c r="U79" s="1">
        <f t="shared" si="11"/>
        <v>3.4026738751523196</v>
      </c>
      <c r="V79" s="1">
        <v>641.245</v>
      </c>
      <c r="W79" s="1">
        <v>540.34680000000003</v>
      </c>
      <c r="X79" s="1">
        <v>556.29359999999997</v>
      </c>
      <c r="Y79" s="1">
        <v>654.22399999999993</v>
      </c>
      <c r="Z79" s="1">
        <v>616.10900000000004</v>
      </c>
      <c r="AA79" s="1">
        <v>532.75699999999995</v>
      </c>
      <c r="AB79" s="1">
        <v>428.58159999999998</v>
      </c>
      <c r="AC79" s="1">
        <v>372.02199999999999</v>
      </c>
      <c r="AD79" s="1">
        <v>318.31060000000002</v>
      </c>
      <c r="AE79" s="1">
        <v>326.0206</v>
      </c>
      <c r="AF79" s="1" t="s">
        <v>63</v>
      </c>
      <c r="AG79" s="1">
        <f>G79*Q79</f>
        <v>2903.0419999999995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135</v>
      </c>
      <c r="B80" s="1" t="s">
        <v>36</v>
      </c>
      <c r="C80" s="1">
        <v>2438.627</v>
      </c>
      <c r="D80" s="1">
        <v>874.54</v>
      </c>
      <c r="E80" s="1">
        <v>2412.0590000000002</v>
      </c>
      <c r="F80" s="1">
        <v>572.82600000000002</v>
      </c>
      <c r="G80" s="7">
        <v>1</v>
      </c>
      <c r="H80" s="1">
        <v>60</v>
      </c>
      <c r="I80" s="1" t="s">
        <v>37</v>
      </c>
      <c r="J80" s="1">
        <v>2429.5</v>
      </c>
      <c r="K80" s="1">
        <f t="shared" si="8"/>
        <v>-17.440999999999804</v>
      </c>
      <c r="L80" s="1"/>
      <c r="M80" s="1"/>
      <c r="N80" s="1">
        <v>2000</v>
      </c>
      <c r="O80" s="1"/>
      <c r="P80" s="1">
        <f t="shared" si="9"/>
        <v>482.41180000000003</v>
      </c>
      <c r="Q80" s="5">
        <f t="shared" si="12"/>
        <v>2251.2920000000004</v>
      </c>
      <c r="R80" s="5"/>
      <c r="S80" s="1"/>
      <c r="T80" s="1">
        <f t="shared" si="10"/>
        <v>10</v>
      </c>
      <c r="U80" s="1">
        <f t="shared" si="11"/>
        <v>5.3332567735698007</v>
      </c>
      <c r="V80" s="1">
        <v>276.77999999999997</v>
      </c>
      <c r="W80" s="1">
        <v>270.8526</v>
      </c>
      <c r="X80" s="1">
        <v>310.35939999999999</v>
      </c>
      <c r="Y80" s="1">
        <v>350.17219999999998</v>
      </c>
      <c r="Z80" s="1">
        <v>287.34679999999997</v>
      </c>
      <c r="AA80" s="1">
        <v>259.94119999999998</v>
      </c>
      <c r="AB80" s="1">
        <v>316.13920000000002</v>
      </c>
      <c r="AC80" s="1">
        <v>354.30799999999999</v>
      </c>
      <c r="AD80" s="1">
        <v>483.69959999999998</v>
      </c>
      <c r="AE80" s="1">
        <v>516.47680000000003</v>
      </c>
      <c r="AF80" s="13" t="s">
        <v>52</v>
      </c>
      <c r="AG80" s="1">
        <f>G80*Q80</f>
        <v>2251.2920000000004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6" t="s">
        <v>136</v>
      </c>
      <c r="B81" s="16" t="s">
        <v>36</v>
      </c>
      <c r="C81" s="16"/>
      <c r="D81" s="16"/>
      <c r="E81" s="16"/>
      <c r="F81" s="16"/>
      <c r="G81" s="17">
        <v>0</v>
      </c>
      <c r="H81" s="16">
        <v>55</v>
      </c>
      <c r="I81" s="16" t="s">
        <v>37</v>
      </c>
      <c r="J81" s="16"/>
      <c r="K81" s="16">
        <f t="shared" si="8"/>
        <v>0</v>
      </c>
      <c r="L81" s="16"/>
      <c r="M81" s="16"/>
      <c r="N81" s="16">
        <v>0</v>
      </c>
      <c r="O81" s="16"/>
      <c r="P81" s="16">
        <f t="shared" si="9"/>
        <v>0</v>
      </c>
      <c r="Q81" s="18"/>
      <c r="R81" s="18"/>
      <c r="S81" s="16"/>
      <c r="T81" s="16" t="e">
        <f t="shared" si="10"/>
        <v>#DIV/0!</v>
      </c>
      <c r="U81" s="16" t="e">
        <f t="shared" si="11"/>
        <v>#DIV/0!</v>
      </c>
      <c r="V81" s="16">
        <v>-0.22</v>
      </c>
      <c r="W81" s="16">
        <v>-0.22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-0.42159999999999997</v>
      </c>
      <c r="AE81" s="16">
        <v>-0.42159999999999997</v>
      </c>
      <c r="AF81" s="16" t="s">
        <v>48</v>
      </c>
      <c r="AG81" s="16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6" t="s">
        <v>137</v>
      </c>
      <c r="B82" s="16" t="s">
        <v>36</v>
      </c>
      <c r="C82" s="16"/>
      <c r="D82" s="16"/>
      <c r="E82" s="16"/>
      <c r="F82" s="16"/>
      <c r="G82" s="17">
        <v>0</v>
      </c>
      <c r="H82" s="16">
        <v>55</v>
      </c>
      <c r="I82" s="16" t="s">
        <v>37</v>
      </c>
      <c r="J82" s="16"/>
      <c r="K82" s="16">
        <f t="shared" si="8"/>
        <v>0</v>
      </c>
      <c r="L82" s="16"/>
      <c r="M82" s="16"/>
      <c r="N82" s="16">
        <v>0</v>
      </c>
      <c r="O82" s="16"/>
      <c r="P82" s="16">
        <f t="shared" si="9"/>
        <v>0</v>
      </c>
      <c r="Q82" s="18"/>
      <c r="R82" s="18"/>
      <c r="S82" s="16"/>
      <c r="T82" s="16" t="e">
        <f t="shared" si="10"/>
        <v>#DIV/0!</v>
      </c>
      <c r="U82" s="16" t="e">
        <f t="shared" si="11"/>
        <v>#DIV/0!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-0.82300000000000006</v>
      </c>
      <c r="AE82" s="16">
        <v>-0.82300000000000006</v>
      </c>
      <c r="AF82" s="16" t="s">
        <v>48</v>
      </c>
      <c r="AG82" s="16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6" t="s">
        <v>138</v>
      </c>
      <c r="B83" s="16" t="s">
        <v>36</v>
      </c>
      <c r="C83" s="16"/>
      <c r="D83" s="16"/>
      <c r="E83" s="16"/>
      <c r="F83" s="16"/>
      <c r="G83" s="17">
        <v>0</v>
      </c>
      <c r="H83" s="16">
        <v>55</v>
      </c>
      <c r="I83" s="16" t="s">
        <v>37</v>
      </c>
      <c r="J83" s="16"/>
      <c r="K83" s="16">
        <f t="shared" si="8"/>
        <v>0</v>
      </c>
      <c r="L83" s="16"/>
      <c r="M83" s="16"/>
      <c r="N83" s="16">
        <v>0</v>
      </c>
      <c r="O83" s="16"/>
      <c r="P83" s="16">
        <f t="shared" si="9"/>
        <v>0</v>
      </c>
      <c r="Q83" s="18"/>
      <c r="R83" s="18"/>
      <c r="S83" s="16"/>
      <c r="T83" s="16" t="e">
        <f t="shared" si="10"/>
        <v>#DIV/0!</v>
      </c>
      <c r="U83" s="16" t="e">
        <f t="shared" si="11"/>
        <v>#DIV/0!</v>
      </c>
      <c r="V83" s="16">
        <v>-0.16700000000000001</v>
      </c>
      <c r="W83" s="16">
        <v>-0.16700000000000001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-0.53439999999999999</v>
      </c>
      <c r="AE83" s="16">
        <v>-0.53439999999999999</v>
      </c>
      <c r="AF83" s="16" t="s">
        <v>48</v>
      </c>
      <c r="AG83" s="16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139</v>
      </c>
      <c r="B84" s="1" t="s">
        <v>36</v>
      </c>
      <c r="C84" s="1">
        <v>49.445</v>
      </c>
      <c r="D84" s="1">
        <v>41.320999999999998</v>
      </c>
      <c r="E84" s="1">
        <v>79.957999999999998</v>
      </c>
      <c r="F84" s="1">
        <v>2.702</v>
      </c>
      <c r="G84" s="7">
        <v>1</v>
      </c>
      <c r="H84" s="1">
        <v>60</v>
      </c>
      <c r="I84" s="1" t="s">
        <v>37</v>
      </c>
      <c r="J84" s="1">
        <v>76.599999999999994</v>
      </c>
      <c r="K84" s="1">
        <f t="shared" si="8"/>
        <v>3.3580000000000041</v>
      </c>
      <c r="L84" s="1"/>
      <c r="M84" s="1"/>
      <c r="N84" s="1">
        <v>109.5338</v>
      </c>
      <c r="O84" s="1"/>
      <c r="P84" s="1">
        <f t="shared" si="9"/>
        <v>15.9916</v>
      </c>
      <c r="Q84" s="5">
        <f>10*P84-O84-N84-F84</f>
        <v>47.680199999999999</v>
      </c>
      <c r="R84" s="5"/>
      <c r="S84" s="1"/>
      <c r="T84" s="1">
        <f t="shared" si="10"/>
        <v>10</v>
      </c>
      <c r="U84" s="1">
        <f t="shared" si="11"/>
        <v>7.0184221716401112</v>
      </c>
      <c r="V84" s="1">
        <v>14.579599999999999</v>
      </c>
      <c r="W84" s="1">
        <v>6.1823999999999986</v>
      </c>
      <c r="X84" s="1">
        <v>7.0030000000000001</v>
      </c>
      <c r="Y84" s="1">
        <v>3.9054000000000002</v>
      </c>
      <c r="Z84" s="1">
        <v>7.9268000000000001</v>
      </c>
      <c r="AA84" s="1">
        <v>9.5106000000000002</v>
      </c>
      <c r="AB84" s="1">
        <v>10.618</v>
      </c>
      <c r="AC84" s="1">
        <v>9.0321999999999996</v>
      </c>
      <c r="AD84" s="1">
        <v>9.8510000000000009</v>
      </c>
      <c r="AE84" s="1">
        <v>10.6568</v>
      </c>
      <c r="AF84" s="1"/>
      <c r="AG84" s="1">
        <f>G84*Q84</f>
        <v>47.680199999999999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6" t="s">
        <v>140</v>
      </c>
      <c r="B85" s="16" t="s">
        <v>42</v>
      </c>
      <c r="C85" s="16"/>
      <c r="D85" s="16"/>
      <c r="E85" s="16">
        <v>-5</v>
      </c>
      <c r="F85" s="16"/>
      <c r="G85" s="17">
        <v>0</v>
      </c>
      <c r="H85" s="16">
        <v>40</v>
      </c>
      <c r="I85" s="16" t="s">
        <v>37</v>
      </c>
      <c r="J85" s="16"/>
      <c r="K85" s="16">
        <f t="shared" si="8"/>
        <v>-5</v>
      </c>
      <c r="L85" s="16"/>
      <c r="M85" s="16"/>
      <c r="N85" s="16">
        <v>0</v>
      </c>
      <c r="O85" s="16"/>
      <c r="P85" s="16">
        <f t="shared" si="9"/>
        <v>-1</v>
      </c>
      <c r="Q85" s="18"/>
      <c r="R85" s="18"/>
      <c r="S85" s="16"/>
      <c r="T85" s="16">
        <f t="shared" si="10"/>
        <v>0</v>
      </c>
      <c r="U85" s="16">
        <f t="shared" si="11"/>
        <v>0</v>
      </c>
      <c r="V85" s="16">
        <v>-4</v>
      </c>
      <c r="W85" s="16">
        <v>-3.6</v>
      </c>
      <c r="X85" s="16">
        <v>-0.4</v>
      </c>
      <c r="Y85" s="16">
        <v>0</v>
      </c>
      <c r="Z85" s="16">
        <v>-0.4</v>
      </c>
      <c r="AA85" s="16">
        <v>-0.4</v>
      </c>
      <c r="AB85" s="16">
        <v>-0.4</v>
      </c>
      <c r="AC85" s="16">
        <v>0.4</v>
      </c>
      <c r="AD85" s="16">
        <v>4.8</v>
      </c>
      <c r="AE85" s="16">
        <v>7.4</v>
      </c>
      <c r="AF85" s="16" t="s">
        <v>48</v>
      </c>
      <c r="AG85" s="16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6" t="s">
        <v>141</v>
      </c>
      <c r="B86" s="16" t="s">
        <v>42</v>
      </c>
      <c r="C86" s="16"/>
      <c r="D86" s="16"/>
      <c r="E86" s="16">
        <v>-5</v>
      </c>
      <c r="F86" s="16"/>
      <c r="G86" s="17">
        <v>0</v>
      </c>
      <c r="H86" s="16">
        <v>40</v>
      </c>
      <c r="I86" s="16" t="s">
        <v>37</v>
      </c>
      <c r="J86" s="16"/>
      <c r="K86" s="16">
        <f t="shared" si="8"/>
        <v>-5</v>
      </c>
      <c r="L86" s="16"/>
      <c r="M86" s="16"/>
      <c r="N86" s="16">
        <v>0</v>
      </c>
      <c r="O86" s="16"/>
      <c r="P86" s="16">
        <f t="shared" si="9"/>
        <v>-1</v>
      </c>
      <c r="Q86" s="18"/>
      <c r="R86" s="18"/>
      <c r="S86" s="16"/>
      <c r="T86" s="16">
        <f t="shared" si="10"/>
        <v>0</v>
      </c>
      <c r="U86" s="16">
        <f t="shared" si="11"/>
        <v>0</v>
      </c>
      <c r="V86" s="16">
        <v>-4.4000000000000004</v>
      </c>
      <c r="W86" s="16">
        <v>-3.8</v>
      </c>
      <c r="X86" s="16">
        <v>0</v>
      </c>
      <c r="Y86" s="16">
        <v>0</v>
      </c>
      <c r="Z86" s="16">
        <v>0</v>
      </c>
      <c r="AA86" s="16">
        <v>0</v>
      </c>
      <c r="AB86" s="16">
        <v>1</v>
      </c>
      <c r="AC86" s="16">
        <v>2.4</v>
      </c>
      <c r="AD86" s="16">
        <v>5.6</v>
      </c>
      <c r="AE86" s="16">
        <v>5.8</v>
      </c>
      <c r="AF86" s="16" t="s">
        <v>48</v>
      </c>
      <c r="AG86" s="16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142</v>
      </c>
      <c r="B87" s="1" t="s">
        <v>42</v>
      </c>
      <c r="C87" s="1">
        <v>237</v>
      </c>
      <c r="D87" s="1">
        <v>522</v>
      </c>
      <c r="E87" s="1">
        <v>292</v>
      </c>
      <c r="F87" s="1">
        <v>359</v>
      </c>
      <c r="G87" s="7">
        <v>0.3</v>
      </c>
      <c r="H87" s="1">
        <v>40</v>
      </c>
      <c r="I87" s="1" t="s">
        <v>37</v>
      </c>
      <c r="J87" s="1">
        <v>311</v>
      </c>
      <c r="K87" s="1">
        <f t="shared" si="8"/>
        <v>-19</v>
      </c>
      <c r="L87" s="1"/>
      <c r="M87" s="1"/>
      <c r="N87" s="1">
        <v>154.59999999999991</v>
      </c>
      <c r="O87" s="1"/>
      <c r="P87" s="1">
        <f t="shared" si="9"/>
        <v>58.4</v>
      </c>
      <c r="Q87" s="5">
        <f t="shared" ref="Q87:Q88" si="13">10*P87-O87-N87-F87</f>
        <v>70.400000000000091</v>
      </c>
      <c r="R87" s="5"/>
      <c r="S87" s="1"/>
      <c r="T87" s="1">
        <f t="shared" si="10"/>
        <v>10</v>
      </c>
      <c r="U87" s="1">
        <f t="shared" si="11"/>
        <v>8.7945205479452042</v>
      </c>
      <c r="V87" s="1">
        <v>68.599999999999994</v>
      </c>
      <c r="W87" s="1">
        <v>66</v>
      </c>
      <c r="X87" s="1">
        <v>45</v>
      </c>
      <c r="Y87" s="1">
        <v>49.2</v>
      </c>
      <c r="Z87" s="1">
        <v>58.2</v>
      </c>
      <c r="AA87" s="1">
        <v>45</v>
      </c>
      <c r="AB87" s="1">
        <v>0.4</v>
      </c>
      <c r="AC87" s="1">
        <v>2.4</v>
      </c>
      <c r="AD87" s="1">
        <v>40.6</v>
      </c>
      <c r="AE87" s="1">
        <v>44.8</v>
      </c>
      <c r="AF87" s="1"/>
      <c r="AG87" s="1">
        <f>G87*Q87</f>
        <v>21.120000000000026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143</v>
      </c>
      <c r="B88" s="1" t="s">
        <v>36</v>
      </c>
      <c r="C88" s="1">
        <v>2992.415</v>
      </c>
      <c r="D88" s="1">
        <v>1597.3030000000001</v>
      </c>
      <c r="E88" s="1">
        <v>2194.9470000000001</v>
      </c>
      <c r="F88" s="1">
        <v>1907.32</v>
      </c>
      <c r="G88" s="7">
        <v>1</v>
      </c>
      <c r="H88" s="1">
        <v>40</v>
      </c>
      <c r="I88" s="1" t="s">
        <v>37</v>
      </c>
      <c r="J88" s="1">
        <v>1998.41</v>
      </c>
      <c r="K88" s="1">
        <f t="shared" si="8"/>
        <v>196.53700000000003</v>
      </c>
      <c r="L88" s="1"/>
      <c r="M88" s="1"/>
      <c r="N88" s="1">
        <v>1015.235799999999</v>
      </c>
      <c r="O88" s="1"/>
      <c r="P88" s="1">
        <f t="shared" si="9"/>
        <v>438.98940000000005</v>
      </c>
      <c r="Q88" s="5">
        <f t="shared" si="13"/>
        <v>1467.3382000000013</v>
      </c>
      <c r="R88" s="5"/>
      <c r="S88" s="1"/>
      <c r="T88" s="1">
        <f t="shared" si="10"/>
        <v>10</v>
      </c>
      <c r="U88" s="1">
        <f t="shared" si="11"/>
        <v>6.6574632553770066</v>
      </c>
      <c r="V88" s="1">
        <v>402.43439999999998</v>
      </c>
      <c r="W88" s="1">
        <v>404.25540000000001</v>
      </c>
      <c r="X88" s="1">
        <v>443.90420000000012</v>
      </c>
      <c r="Y88" s="1">
        <v>450.36059999999998</v>
      </c>
      <c r="Z88" s="1">
        <v>435.49119999999999</v>
      </c>
      <c r="AA88" s="1">
        <v>439.4504</v>
      </c>
      <c r="AB88" s="1">
        <v>405.96499999999997</v>
      </c>
      <c r="AC88" s="1">
        <v>412.30759999999998</v>
      </c>
      <c r="AD88" s="1">
        <v>434.97039999999998</v>
      </c>
      <c r="AE88" s="1">
        <v>435.69359999999989</v>
      </c>
      <c r="AF88" s="1" t="s">
        <v>60</v>
      </c>
      <c r="AG88" s="1">
        <f>G88*Q88</f>
        <v>1467.3382000000013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144</v>
      </c>
      <c r="B89" s="10" t="s">
        <v>42</v>
      </c>
      <c r="C89" s="10"/>
      <c r="D89" s="10">
        <v>7</v>
      </c>
      <c r="E89" s="15">
        <v>6</v>
      </c>
      <c r="F89" s="10"/>
      <c r="G89" s="11">
        <v>0</v>
      </c>
      <c r="H89" s="10">
        <v>40</v>
      </c>
      <c r="I89" s="10" t="s">
        <v>61</v>
      </c>
      <c r="J89" s="10">
        <v>7</v>
      </c>
      <c r="K89" s="10">
        <f t="shared" si="8"/>
        <v>-1</v>
      </c>
      <c r="L89" s="10"/>
      <c r="M89" s="10"/>
      <c r="N89" s="10">
        <v>0</v>
      </c>
      <c r="O89" s="10"/>
      <c r="P89" s="10">
        <f t="shared" si="9"/>
        <v>1.2</v>
      </c>
      <c r="Q89" s="12"/>
      <c r="R89" s="12"/>
      <c r="S89" s="10"/>
      <c r="T89" s="10">
        <f t="shared" si="10"/>
        <v>0</v>
      </c>
      <c r="U89" s="10">
        <f t="shared" si="11"/>
        <v>0</v>
      </c>
      <c r="V89" s="10">
        <v>8.6</v>
      </c>
      <c r="W89" s="10">
        <v>20</v>
      </c>
      <c r="X89" s="10">
        <v>25</v>
      </c>
      <c r="Y89" s="10">
        <v>25.2</v>
      </c>
      <c r="Z89" s="10">
        <v>34.799999999999997</v>
      </c>
      <c r="AA89" s="10">
        <v>39.4</v>
      </c>
      <c r="AB89" s="10">
        <v>40</v>
      </c>
      <c r="AC89" s="10">
        <v>37.200000000000003</v>
      </c>
      <c r="AD89" s="10">
        <v>35.6</v>
      </c>
      <c r="AE89" s="10">
        <v>39.6</v>
      </c>
      <c r="AF89" s="10" t="s">
        <v>145</v>
      </c>
      <c r="AG89" s="10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146</v>
      </c>
      <c r="B90" s="1" t="s">
        <v>42</v>
      </c>
      <c r="C90" s="1">
        <v>253</v>
      </c>
      <c r="D90" s="1">
        <v>564</v>
      </c>
      <c r="E90" s="1">
        <v>266</v>
      </c>
      <c r="F90" s="1">
        <v>439</v>
      </c>
      <c r="G90" s="7">
        <v>0.3</v>
      </c>
      <c r="H90" s="1">
        <v>40</v>
      </c>
      <c r="I90" s="1" t="s">
        <v>37</v>
      </c>
      <c r="J90" s="1">
        <v>335</v>
      </c>
      <c r="K90" s="1">
        <f t="shared" si="8"/>
        <v>-69</v>
      </c>
      <c r="L90" s="1"/>
      <c r="M90" s="1"/>
      <c r="N90" s="1">
        <v>278.8</v>
      </c>
      <c r="O90" s="1"/>
      <c r="P90" s="1">
        <f t="shared" si="9"/>
        <v>53.2</v>
      </c>
      <c r="Q90" s="5"/>
      <c r="R90" s="5"/>
      <c r="S90" s="1"/>
      <c r="T90" s="1">
        <f t="shared" si="10"/>
        <v>13.492481203007518</v>
      </c>
      <c r="U90" s="1">
        <f t="shared" si="11"/>
        <v>13.492481203007518</v>
      </c>
      <c r="V90" s="1">
        <v>81.8</v>
      </c>
      <c r="W90" s="1">
        <v>79</v>
      </c>
      <c r="X90" s="1">
        <v>18</v>
      </c>
      <c r="Y90" s="1">
        <v>13.6</v>
      </c>
      <c r="Z90" s="1">
        <v>52.4</v>
      </c>
      <c r="AA90" s="1">
        <v>42.8</v>
      </c>
      <c r="AB90" s="1">
        <v>4.5999999999999996</v>
      </c>
      <c r="AC90" s="1">
        <v>18.399999999999999</v>
      </c>
      <c r="AD90" s="1">
        <v>54.681199999999997</v>
      </c>
      <c r="AE90" s="1">
        <v>52.8812</v>
      </c>
      <c r="AF90" s="1"/>
      <c r="AG90" s="1">
        <f>G90*Q90</f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147</v>
      </c>
      <c r="B91" s="1" t="s">
        <v>42</v>
      </c>
      <c r="C91" s="1">
        <v>243</v>
      </c>
      <c r="D91" s="1">
        <v>240</v>
      </c>
      <c r="E91" s="1">
        <v>278</v>
      </c>
      <c r="F91" s="1">
        <v>127</v>
      </c>
      <c r="G91" s="7">
        <v>0.3</v>
      </c>
      <c r="H91" s="1">
        <v>40</v>
      </c>
      <c r="I91" s="1" t="s">
        <v>37</v>
      </c>
      <c r="J91" s="1">
        <v>302</v>
      </c>
      <c r="K91" s="1">
        <f t="shared" si="8"/>
        <v>-24</v>
      </c>
      <c r="L91" s="1"/>
      <c r="M91" s="1"/>
      <c r="N91" s="1">
        <v>110</v>
      </c>
      <c r="O91" s="1"/>
      <c r="P91" s="1">
        <f t="shared" si="9"/>
        <v>55.6</v>
      </c>
      <c r="Q91" s="5">
        <f t="shared" ref="Q90:Q92" si="14">10*P91-O91-N91-F91</f>
        <v>319</v>
      </c>
      <c r="R91" s="5"/>
      <c r="S91" s="1"/>
      <c r="T91" s="1">
        <f t="shared" si="10"/>
        <v>10</v>
      </c>
      <c r="U91" s="1">
        <f t="shared" si="11"/>
        <v>4.2625899280575537</v>
      </c>
      <c r="V91" s="1">
        <v>43.6</v>
      </c>
      <c r="W91" s="1">
        <v>42.2</v>
      </c>
      <c r="X91" s="1">
        <v>41.4</v>
      </c>
      <c r="Y91" s="1">
        <v>45.4</v>
      </c>
      <c r="Z91" s="1">
        <v>54.6</v>
      </c>
      <c r="AA91" s="1">
        <v>43.6</v>
      </c>
      <c r="AB91" s="1">
        <v>32.200000000000003</v>
      </c>
      <c r="AC91" s="1">
        <v>42.4</v>
      </c>
      <c r="AD91" s="1">
        <v>39.4</v>
      </c>
      <c r="AE91" s="1">
        <v>37</v>
      </c>
      <c r="AF91" s="1"/>
      <c r="AG91" s="1">
        <f>G91*Q91</f>
        <v>95.7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148</v>
      </c>
      <c r="B92" s="1" t="s">
        <v>36</v>
      </c>
      <c r="C92" s="1">
        <v>137.12899999999999</v>
      </c>
      <c r="D92" s="1">
        <v>139.232</v>
      </c>
      <c r="E92" s="1">
        <v>85.012</v>
      </c>
      <c r="F92" s="1">
        <v>162.982</v>
      </c>
      <c r="G92" s="7">
        <v>1</v>
      </c>
      <c r="H92" s="1">
        <v>45</v>
      </c>
      <c r="I92" s="1" t="s">
        <v>37</v>
      </c>
      <c r="J92" s="1">
        <v>82.3</v>
      </c>
      <c r="K92" s="1">
        <f t="shared" si="8"/>
        <v>2.7120000000000033</v>
      </c>
      <c r="L92" s="1"/>
      <c r="M92" s="1"/>
      <c r="N92" s="1">
        <v>34.359280000000069</v>
      </c>
      <c r="O92" s="1"/>
      <c r="P92" s="1">
        <f t="shared" si="9"/>
        <v>17.002400000000002</v>
      </c>
      <c r="Q92" s="5"/>
      <c r="R92" s="5"/>
      <c r="S92" s="1"/>
      <c r="T92" s="1">
        <f t="shared" si="10"/>
        <v>11.606671999247169</v>
      </c>
      <c r="U92" s="1">
        <f t="shared" si="11"/>
        <v>11.606671999247169</v>
      </c>
      <c r="V92" s="1">
        <v>22.855599999999999</v>
      </c>
      <c r="W92" s="1">
        <v>23.016200000000001</v>
      </c>
      <c r="X92" s="1">
        <v>20.7486</v>
      </c>
      <c r="Y92" s="1">
        <v>20.085599999999999</v>
      </c>
      <c r="Z92" s="1">
        <v>25.770800000000001</v>
      </c>
      <c r="AA92" s="1">
        <v>22.797000000000001</v>
      </c>
      <c r="AB92" s="1">
        <v>10.9628</v>
      </c>
      <c r="AC92" s="1">
        <v>13.432399999999999</v>
      </c>
      <c r="AD92" s="1">
        <v>20.882000000000001</v>
      </c>
      <c r="AE92" s="1">
        <v>23.073799999999999</v>
      </c>
      <c r="AF92" s="1"/>
      <c r="AG92" s="1">
        <f>G92*Q92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6" t="s">
        <v>149</v>
      </c>
      <c r="B93" s="16" t="s">
        <v>42</v>
      </c>
      <c r="C93" s="16"/>
      <c r="D93" s="16"/>
      <c r="E93" s="16">
        <v>-2</v>
      </c>
      <c r="F93" s="16"/>
      <c r="G93" s="17">
        <v>0</v>
      </c>
      <c r="H93" s="16">
        <v>40</v>
      </c>
      <c r="I93" s="16" t="s">
        <v>37</v>
      </c>
      <c r="J93" s="16"/>
      <c r="K93" s="16">
        <f t="shared" si="8"/>
        <v>-2</v>
      </c>
      <c r="L93" s="16"/>
      <c r="M93" s="16"/>
      <c r="N93" s="16">
        <v>0</v>
      </c>
      <c r="O93" s="16"/>
      <c r="P93" s="16">
        <f t="shared" si="9"/>
        <v>-0.4</v>
      </c>
      <c r="Q93" s="18"/>
      <c r="R93" s="18"/>
      <c r="S93" s="16"/>
      <c r="T93" s="16">
        <f t="shared" si="10"/>
        <v>0</v>
      </c>
      <c r="U93" s="16">
        <f t="shared" si="11"/>
        <v>0</v>
      </c>
      <c r="V93" s="16">
        <v>-1.6</v>
      </c>
      <c r="W93" s="16">
        <v>-1.2</v>
      </c>
      <c r="X93" s="16">
        <v>0</v>
      </c>
      <c r="Y93" s="16">
        <v>0</v>
      </c>
      <c r="Z93" s="16">
        <v>0.2</v>
      </c>
      <c r="AA93" s="16">
        <v>0.2</v>
      </c>
      <c r="AB93" s="16">
        <v>0.2</v>
      </c>
      <c r="AC93" s="16">
        <v>0.2</v>
      </c>
      <c r="AD93" s="16">
        <v>5</v>
      </c>
      <c r="AE93" s="16">
        <v>7.4</v>
      </c>
      <c r="AF93" s="16" t="s">
        <v>48</v>
      </c>
      <c r="AG93" s="16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6" t="s">
        <v>150</v>
      </c>
      <c r="B94" s="16" t="s">
        <v>42</v>
      </c>
      <c r="C94" s="16"/>
      <c r="D94" s="16"/>
      <c r="E94" s="16">
        <v>-6</v>
      </c>
      <c r="F94" s="16"/>
      <c r="G94" s="17">
        <v>0</v>
      </c>
      <c r="H94" s="16">
        <v>50</v>
      </c>
      <c r="I94" s="16" t="s">
        <v>37</v>
      </c>
      <c r="J94" s="16"/>
      <c r="K94" s="16">
        <f t="shared" si="8"/>
        <v>-6</v>
      </c>
      <c r="L94" s="16"/>
      <c r="M94" s="16"/>
      <c r="N94" s="16">
        <v>0</v>
      </c>
      <c r="O94" s="16"/>
      <c r="P94" s="16">
        <f t="shared" si="9"/>
        <v>-1.2</v>
      </c>
      <c r="Q94" s="18"/>
      <c r="R94" s="18"/>
      <c r="S94" s="16"/>
      <c r="T94" s="16">
        <f t="shared" si="10"/>
        <v>0</v>
      </c>
      <c r="U94" s="16">
        <f t="shared" si="11"/>
        <v>0</v>
      </c>
      <c r="V94" s="16">
        <v>-2</v>
      </c>
      <c r="W94" s="16">
        <v>-0.8</v>
      </c>
      <c r="X94" s="16">
        <v>0</v>
      </c>
      <c r="Y94" s="16">
        <v>0</v>
      </c>
      <c r="Z94" s="16">
        <v>0</v>
      </c>
      <c r="AA94" s="16">
        <v>0</v>
      </c>
      <c r="AB94" s="16">
        <v>1</v>
      </c>
      <c r="AC94" s="16">
        <v>5.2</v>
      </c>
      <c r="AD94" s="16">
        <v>3.6</v>
      </c>
      <c r="AE94" s="16">
        <v>-1.8</v>
      </c>
      <c r="AF94" s="16" t="s">
        <v>48</v>
      </c>
      <c r="AG94" s="16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G94" xr:uid="{736054A3-AA4B-4D28-8C1D-3890A051033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2025-03-05T14:10:24Z</dcterms:created>
  <dcterms:modified xsi:type="dcterms:W3CDTF">2025-03-05T14:18:20Z</dcterms:modified>
</cp:coreProperties>
</file>