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E9458769-C0BC-4A3E-857A-3AE7D03EA9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N558" i="1"/>
  <c r="BM558" i="1"/>
  <c r="Z558" i="1"/>
  <c r="Y558" i="1"/>
  <c r="BP558" i="1" s="1"/>
  <c r="P558" i="1"/>
  <c r="BO557" i="1"/>
  <c r="BM557" i="1"/>
  <c r="Y557" i="1"/>
  <c r="BP557" i="1" s="1"/>
  <c r="BO556" i="1"/>
  <c r="BM556" i="1"/>
  <c r="Y556" i="1"/>
  <c r="BP556" i="1" s="1"/>
  <c r="P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Y561" i="1" s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39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4" i="1" s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6" i="1" s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9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4" i="1" s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6" i="1" s="1"/>
  <c r="P98" i="1"/>
  <c r="X96" i="1"/>
  <c r="X95" i="1"/>
  <c r="BO94" i="1"/>
  <c r="BN94" i="1"/>
  <c r="BM94" i="1"/>
  <c r="Z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5" i="1" s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O71" i="1"/>
  <c r="BN71" i="1"/>
  <c r="BM71" i="1"/>
  <c r="Z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642" i="1" s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Y27" i="1" s="1"/>
  <c r="P22" i="1"/>
  <c r="H10" i="1"/>
  <c r="A9" i="1"/>
  <c r="A10" i="1" s="1"/>
  <c r="D7" i="1"/>
  <c r="Q6" i="1"/>
  <c r="P2" i="1"/>
  <c r="Z105" i="1" l="1"/>
  <c r="Z132" i="1"/>
  <c r="Z148" i="1"/>
  <c r="Z231" i="1"/>
  <c r="F9" i="1"/>
  <c r="J9" i="1"/>
  <c r="F10" i="1"/>
  <c r="Y31" i="1"/>
  <c r="Y41" i="1"/>
  <c r="Y47" i="1"/>
  <c r="Y58" i="1"/>
  <c r="Y64" i="1"/>
  <c r="Y74" i="1"/>
  <c r="Z77" i="1"/>
  <c r="BN77" i="1"/>
  <c r="Z79" i="1"/>
  <c r="BN79" i="1"/>
  <c r="Z81" i="1"/>
  <c r="BN81" i="1"/>
  <c r="Y82" i="1"/>
  <c r="Z85" i="1"/>
  <c r="Z88" i="1" s="1"/>
  <c r="BN85" i="1"/>
  <c r="BP85" i="1"/>
  <c r="Z87" i="1"/>
  <c r="BN87" i="1"/>
  <c r="Y88" i="1"/>
  <c r="Y105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Y225" i="1"/>
  <c r="Y232" i="1"/>
  <c r="Z236" i="1"/>
  <c r="BN236" i="1"/>
  <c r="Z238" i="1"/>
  <c r="BN238" i="1"/>
  <c r="Z240" i="1"/>
  <c r="BN240" i="1"/>
  <c r="Z242" i="1"/>
  <c r="BN242" i="1"/>
  <c r="Y243" i="1"/>
  <c r="BP253" i="1"/>
  <c r="BN253" i="1"/>
  <c r="Z253" i="1"/>
  <c r="Z355" i="1"/>
  <c r="H9" i="1"/>
  <c r="B652" i="1"/>
  <c r="X643" i="1"/>
  <c r="X644" i="1"/>
  <c r="Z23" i="1"/>
  <c r="Z26" i="1" s="1"/>
  <c r="BN23" i="1"/>
  <c r="Y643" i="1" s="1"/>
  <c r="Z25" i="1"/>
  <c r="BN25" i="1"/>
  <c r="Y26" i="1"/>
  <c r="Z29" i="1"/>
  <c r="Z30" i="1" s="1"/>
  <c r="BN29" i="1"/>
  <c r="BP29" i="1"/>
  <c r="Y644" i="1" s="1"/>
  <c r="Z35" i="1"/>
  <c r="BN35" i="1"/>
  <c r="BP35" i="1"/>
  <c r="Z37" i="1"/>
  <c r="BN37" i="1"/>
  <c r="Z39" i="1"/>
  <c r="BN39" i="1"/>
  <c r="Y42" i="1"/>
  <c r="Y642" i="1" s="1"/>
  <c r="Z45" i="1"/>
  <c r="Z46" i="1" s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Z73" i="1" s="1"/>
  <c r="BN68" i="1"/>
  <c r="Z70" i="1"/>
  <c r="BN70" i="1"/>
  <c r="Z72" i="1"/>
  <c r="BN72" i="1"/>
  <c r="Z76" i="1"/>
  <c r="Z82" i="1" s="1"/>
  <c r="BN76" i="1"/>
  <c r="BP76" i="1"/>
  <c r="Z78" i="1"/>
  <c r="BN78" i="1"/>
  <c r="Z80" i="1"/>
  <c r="BN80" i="1"/>
  <c r="Z86" i="1"/>
  <c r="BN86" i="1"/>
  <c r="E652" i="1"/>
  <c r="Z93" i="1"/>
  <c r="Z95" i="1" s="1"/>
  <c r="BN93" i="1"/>
  <c r="Y96" i="1"/>
  <c r="Z99" i="1"/>
  <c r="BN99" i="1"/>
  <c r="Z102" i="1"/>
  <c r="BN102" i="1"/>
  <c r="F652" i="1"/>
  <c r="Z110" i="1"/>
  <c r="Z114" i="1" s="1"/>
  <c r="BN110" i="1"/>
  <c r="Z112" i="1"/>
  <c r="BN112" i="1"/>
  <c r="Y115" i="1"/>
  <c r="Z118" i="1"/>
  <c r="Z120" i="1" s="1"/>
  <c r="BN118" i="1"/>
  <c r="Z124" i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BN147" i="1"/>
  <c r="Z151" i="1"/>
  <c r="Z153" i="1" s="1"/>
  <c r="BN151" i="1"/>
  <c r="BP151" i="1"/>
  <c r="H652" i="1"/>
  <c r="Y159" i="1"/>
  <c r="Z162" i="1"/>
  <c r="Z166" i="1" s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Z188" i="1" s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4" i="1" s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Y256" i="1"/>
  <c r="Z248" i="1"/>
  <c r="Z256" i="1" s="1"/>
  <c r="BN248" i="1"/>
  <c r="BP249" i="1"/>
  <c r="BN249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Y274" i="1"/>
  <c r="Y279" i="1"/>
  <c r="Y286" i="1"/>
  <c r="Y295" i="1"/>
  <c r="Y310" i="1"/>
  <c r="Y315" i="1"/>
  <c r="Y319" i="1"/>
  <c r="Y323" i="1"/>
  <c r="Y330" i="1"/>
  <c r="Y334" i="1"/>
  <c r="Y362" i="1"/>
  <c r="Y372" i="1"/>
  <c r="Y377" i="1"/>
  <c r="Y385" i="1"/>
  <c r="Y391" i="1"/>
  <c r="Y396" i="1"/>
  <c r="Y402" i="1"/>
  <c r="X652" i="1"/>
  <c r="Y417" i="1"/>
  <c r="BP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Y481" i="1"/>
  <c r="Z652" i="1"/>
  <c r="Y480" i="1"/>
  <c r="BP464" i="1"/>
  <c r="BN464" i="1"/>
  <c r="Z464" i="1"/>
  <c r="Z266" i="1"/>
  <c r="BN266" i="1"/>
  <c r="Z268" i="1"/>
  <c r="BN268" i="1"/>
  <c r="Z270" i="1"/>
  <c r="BN270" i="1"/>
  <c r="Z272" i="1"/>
  <c r="BN272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T652" i="1"/>
  <c r="Z328" i="1"/>
  <c r="Z329" i="1" s="1"/>
  <c r="BN328" i="1"/>
  <c r="Y329" i="1"/>
  <c r="Z332" i="1"/>
  <c r="Z334" i="1" s="1"/>
  <c r="BN332" i="1"/>
  <c r="BP332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Z360" i="1"/>
  <c r="BN360" i="1"/>
  <c r="Z366" i="1"/>
  <c r="Z371" i="1" s="1"/>
  <c r="BN366" i="1"/>
  <c r="Z368" i="1"/>
  <c r="BN368" i="1"/>
  <c r="Z370" i="1"/>
  <c r="BN370" i="1"/>
  <c r="Z374" i="1"/>
  <c r="Z377" i="1" s="1"/>
  <c r="BN374" i="1"/>
  <c r="BP374" i="1"/>
  <c r="Z380" i="1"/>
  <c r="Z384" i="1" s="1"/>
  <c r="BN380" i="1"/>
  <c r="BP380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Z401" i="1" s="1"/>
  <c r="BN398" i="1"/>
  <c r="BP398" i="1"/>
  <c r="Z400" i="1"/>
  <c r="BN400" i="1"/>
  <c r="Z406" i="1"/>
  <c r="BN406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Y486" i="1"/>
  <c r="Y490" i="1"/>
  <c r="Y495" i="1"/>
  <c r="Y501" i="1"/>
  <c r="Y538" i="1"/>
  <c r="Y560" i="1"/>
  <c r="Z566" i="1"/>
  <c r="BP564" i="1"/>
  <c r="BN564" i="1"/>
  <c r="Z564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AD652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84" i="1"/>
  <c r="Z485" i="1" s="1"/>
  <c r="BN484" i="1"/>
  <c r="Z488" i="1"/>
  <c r="Z489" i="1" s="1"/>
  <c r="BN488" i="1"/>
  <c r="BP488" i="1"/>
  <c r="Z493" i="1"/>
  <c r="Z494" i="1" s="1"/>
  <c r="BN493" i="1"/>
  <c r="BP493" i="1"/>
  <c r="Y494" i="1"/>
  <c r="Z498" i="1"/>
  <c r="Z501" i="1" s="1"/>
  <c r="BN498" i="1"/>
  <c r="Z499" i="1"/>
  <c r="BN499" i="1"/>
  <c r="Y509" i="1"/>
  <c r="Y514" i="1"/>
  <c r="Z523" i="1"/>
  <c r="Z538" i="1" s="1"/>
  <c r="BN523" i="1"/>
  <c r="Z525" i="1"/>
  <c r="BN525" i="1"/>
  <c r="Z527" i="1"/>
  <c r="BN527" i="1"/>
  <c r="Z529" i="1"/>
  <c r="BN529" i="1"/>
  <c r="Z530" i="1"/>
  <c r="BN530" i="1"/>
  <c r="Z533" i="1"/>
  <c r="BN533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6" i="1"/>
  <c r="BN556" i="1"/>
  <c r="Z557" i="1"/>
  <c r="BN557" i="1"/>
  <c r="Y567" i="1"/>
  <c r="Y566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645" i="1" l="1"/>
  <c r="Z614" i="1"/>
  <c r="Z480" i="1"/>
  <c r="Z596" i="1"/>
  <c r="Z560" i="1"/>
  <c r="Z442" i="1"/>
  <c r="Z416" i="1"/>
  <c r="Z390" i="1"/>
  <c r="Z273" i="1"/>
  <c r="Z243" i="1"/>
  <c r="Z64" i="1"/>
  <c r="Z57" i="1"/>
  <c r="Z41" i="1"/>
  <c r="Z647" i="1" s="1"/>
  <c r="Y646" i="1"/>
  <c r="X645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<sst xmlns="http://schemas.openxmlformats.org/spreadsheetml/2006/main" count="3013" uniqueCount="1072">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</sst>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7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74</v>
      </c>
      <c r="Y36" s="742">
        <f t="shared" si="0"/>
        <v>75.600000000000009</v>
      </c>
      <c r="Z36" s="36">
        <f>IFERROR(IF(Y36=0,"",ROUNDUP(Y36/H36,0)*0.01898),"")</f>
        <v>0.13286000000000001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76.980555555555554</v>
      </c>
      <c r="BN36" s="64">
        <f t="shared" si="2"/>
        <v>78.64500000000001</v>
      </c>
      <c r="BO36" s="64">
        <f t="shared" si="3"/>
        <v>0.10706018518518517</v>
      </c>
      <c r="BP36" s="64">
        <f t="shared" si="4"/>
        <v>0.109375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6.8518518518518512</v>
      </c>
      <c r="Y41" s="743">
        <f>IFERROR(Y35/H35,"0")+IFERROR(Y36/H36,"0")+IFERROR(Y37/H37,"0")+IFERROR(Y38/H38,"0")+IFERROR(Y39/H39,"0")+IFERROR(Y40/H40,"0")</f>
        <v>7</v>
      </c>
      <c r="Z41" s="743">
        <f>IFERROR(IF(Z35="",0,Z35),"0")+IFERROR(IF(Z36="",0,Z36),"0")+IFERROR(IF(Z37="",0,Z37),"0")+IFERROR(IF(Z38="",0,Z38),"0")+IFERROR(IF(Z39="",0,Z39),"0")+IFERROR(IF(Z40="",0,Z40),"0")</f>
        <v>0.13286000000000001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74</v>
      </c>
      <c r="Y42" s="743">
        <f>IFERROR(SUM(Y35:Y40),"0")</f>
        <v>75.600000000000009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26</v>
      </c>
      <c r="Y71" s="742">
        <f t="shared" si="10"/>
        <v>27</v>
      </c>
      <c r="Z71" s="36">
        <f>IFERROR(IF(Y71=0,"",ROUNDUP(Y71/H71,0)*0.00502),"")</f>
        <v>7.5300000000000006E-2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27.444444444444443</v>
      </c>
      <c r="BN71" s="64">
        <f t="shared" si="12"/>
        <v>28.499999999999996</v>
      </c>
      <c r="BO71" s="64">
        <f t="shared" si="13"/>
        <v>6.1728395061728406E-2</v>
      </c>
      <c r="BP71" s="64">
        <f t="shared" si="14"/>
        <v>6.4102564102564111E-2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14.444444444444445</v>
      </c>
      <c r="Y73" s="743">
        <f>IFERROR(Y67/H67,"0")+IFERROR(Y68/H68,"0")+IFERROR(Y69/H69,"0")+IFERROR(Y70/H70,"0")+IFERROR(Y71/H71,"0")+IFERROR(Y72/H72,"0")</f>
        <v>15</v>
      </c>
      <c r="Z73" s="743">
        <f>IFERROR(IF(Z67="",0,Z67),"0")+IFERROR(IF(Z68="",0,Z68),"0")+IFERROR(IF(Z69="",0,Z69),"0")+IFERROR(IF(Z70="",0,Z70),"0")+IFERROR(IF(Z71="",0,Z71),"0")+IFERROR(IF(Z72="",0,Z72),"0")</f>
        <v>7.5300000000000006E-2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26</v>
      </c>
      <c r="Y74" s="743">
        <f>IFERROR(SUM(Y67:Y72),"0")</f>
        <v>27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4</v>
      </c>
      <c r="Y77" s="742">
        <f t="shared" si="15"/>
        <v>8.4</v>
      </c>
      <c r="Z77" s="36">
        <f>IFERROR(IF(Y77=0,"",ROUNDUP(Y77/H77,0)*0.01898),"")</f>
        <v>1.898E-2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4.2071428571428573</v>
      </c>
      <c r="BN77" s="64">
        <f t="shared" si="17"/>
        <v>8.8350000000000009</v>
      </c>
      <c r="BO77" s="64">
        <f t="shared" si="18"/>
        <v>7.4404761904761901E-3</v>
      </c>
      <c r="BP77" s="64">
        <f t="shared" si="19"/>
        <v>1.5625E-2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0.47619047619047616</v>
      </c>
      <c r="Y82" s="743">
        <f>IFERROR(Y76/H76,"0")+IFERROR(Y77/H77,"0")+IFERROR(Y78/H78,"0")+IFERROR(Y79/H79,"0")+IFERROR(Y80/H80,"0")+IFERROR(Y81/H81,"0")</f>
        <v>1</v>
      </c>
      <c r="Z82" s="743">
        <f>IFERROR(IF(Z76="",0,Z76),"0")+IFERROR(IF(Z77="",0,Z77),"0")+IFERROR(IF(Z78="",0,Z78),"0")+IFERROR(IF(Z79="",0,Z79),"0")+IFERROR(IF(Z80="",0,Z80),"0")+IFERROR(IF(Z81="",0,Z81),"0")</f>
        <v>1.898E-2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4</v>
      </c>
      <c r="Y83" s="743">
        <f>IFERROR(SUM(Y76:Y81),"0")</f>
        <v>8.4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80</v>
      </c>
      <c r="Y86" s="742">
        <f>IFERROR(IF(X86="",0,CEILING((X86/$H86),1)*$H86),"")</f>
        <v>84</v>
      </c>
      <c r="Z86" s="36">
        <f>IFERROR(IF(Y86=0,"",ROUNDUP(Y86/H86,0)*0.01898),"")</f>
        <v>0.1898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84.942857142857136</v>
      </c>
      <c r="BN86" s="64">
        <f>IFERROR(Y86*I86/H86,"0")</f>
        <v>89.19</v>
      </c>
      <c r="BO86" s="64">
        <f>IFERROR(1/J86*(X86/H86),"0")</f>
        <v>0.14880952380952381</v>
      </c>
      <c r="BP86" s="64">
        <f>IFERROR(1/J86*(Y86/H86),"0")</f>
        <v>0.15625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9.5238095238095237</v>
      </c>
      <c r="Y88" s="743">
        <f>IFERROR(Y85/H85,"0")+IFERROR(Y86/H86,"0")+IFERROR(Y87/H87,"0")</f>
        <v>10</v>
      </c>
      <c r="Z88" s="743">
        <f>IFERROR(IF(Z85="",0,Z85),"0")+IFERROR(IF(Z86="",0,Z86),"0")+IFERROR(IF(Z87="",0,Z87),"0")</f>
        <v>0.1898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80</v>
      </c>
      <c r="Y89" s="743">
        <f>IFERROR(SUM(Y85:Y87),"0")</f>
        <v>84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200</v>
      </c>
      <c r="Y92" s="742">
        <f>IFERROR(IF(X92="",0,CEILING((X92/$H92),1)*$H92),"")</f>
        <v>205.20000000000002</v>
      </c>
      <c r="Z92" s="36">
        <f>IFERROR(IF(Y92=0,"",ROUNDUP(Y92/H92,0)*0.01898),"")</f>
        <v>0.36062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208.05555555555554</v>
      </c>
      <c r="BN92" s="64">
        <f>IFERROR(Y92*I92/H92,"0")</f>
        <v>213.46499999999997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22</v>
      </c>
      <c r="Y94" s="742">
        <f>IFERROR(IF(X94="",0,CEILING((X94/$H94),1)*$H94),"")</f>
        <v>22.5</v>
      </c>
      <c r="Z94" s="36">
        <f>IFERROR(IF(Y94=0,"",ROUNDUP(Y94/H94,0)*0.00902),"")</f>
        <v>4.5100000000000001E-2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23.026666666666667</v>
      </c>
      <c r="BN94" s="64">
        <f>IFERROR(Y94*I94/H94,"0")</f>
        <v>23.549999999999997</v>
      </c>
      <c r="BO94" s="64">
        <f>IFERROR(1/J94*(X94/H94),"0")</f>
        <v>3.7037037037037042E-2</v>
      </c>
      <c r="BP94" s="64">
        <f>IFERROR(1/J94*(Y94/H94),"0")</f>
        <v>3.787878787878788E-2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23.407407407407408</v>
      </c>
      <c r="Y95" s="743">
        <f>IFERROR(Y92/H92,"0")+IFERROR(Y93/H93,"0")+IFERROR(Y94/H94,"0")</f>
        <v>24</v>
      </c>
      <c r="Z95" s="743">
        <f>IFERROR(IF(Z92="",0,Z92),"0")+IFERROR(IF(Z93="",0,Z93),"0")+IFERROR(IF(Z94="",0,Z94),"0")</f>
        <v>0.40571999999999997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222</v>
      </c>
      <c r="Y96" s="743">
        <f>IFERROR(SUM(Y92:Y94),"0")</f>
        <v>227.70000000000002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83</v>
      </c>
      <c r="Y99" s="742">
        <f t="shared" si="20"/>
        <v>84</v>
      </c>
      <c r="Z99" s="36">
        <f>IFERROR(IF(Y99=0,"",ROUNDUP(Y99/H99,0)*0.01898),"")</f>
        <v>0.1898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88.128214285714293</v>
      </c>
      <c r="BN99" s="64">
        <f t="shared" si="22"/>
        <v>89.19</v>
      </c>
      <c r="BO99" s="64">
        <f t="shared" si="23"/>
        <v>0.15438988095238096</v>
      </c>
      <c r="BP99" s="64">
        <f t="shared" si="24"/>
        <v>0.15625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9.8809523809523814</v>
      </c>
      <c r="Y105" s="743">
        <f>IFERROR(Y98/H98,"0")+IFERROR(Y99/H99,"0")+IFERROR(Y100/H100,"0")+IFERROR(Y101/H101,"0")+IFERROR(Y102/H102,"0")+IFERROR(Y103/H103,"0")+IFERROR(Y104/H104,"0")</f>
        <v>10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0.1898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83</v>
      </c>
      <c r="Y106" s="743">
        <f>IFERROR(SUM(Y98:Y104),"0")</f>
        <v>84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46</v>
      </c>
      <c r="Y110" s="742">
        <f>IFERROR(IF(X110="",0,CEILING((X110/$H110),1)*$H110),"")</f>
        <v>56</v>
      </c>
      <c r="Z110" s="36">
        <f>IFERROR(IF(Y110=0,"",ROUNDUP(Y110/H110,0)*0.01898),"")</f>
        <v>9.4899999999999998E-2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47.78660714285715</v>
      </c>
      <c r="BN110" s="64">
        <f>IFERROR(Y110*I110/H110,"0")</f>
        <v>58.174999999999997</v>
      </c>
      <c r="BO110" s="64">
        <f>IFERROR(1/J110*(X110/H110),"0")</f>
        <v>6.4174107142857151E-2</v>
      </c>
      <c r="BP110" s="64">
        <f>IFERROR(1/J110*(Y110/H110),"0")</f>
        <v>7.8125E-2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27</v>
      </c>
      <c r="Y112" s="742">
        <f>IFERROR(IF(X112="",0,CEILING((X112/$H112),1)*$H112),"")</f>
        <v>27</v>
      </c>
      <c r="Z112" s="36">
        <f>IFERROR(IF(Y112=0,"",ROUNDUP(Y112/H112,0)*0.00902),"")</f>
        <v>5.4120000000000001E-2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28.26</v>
      </c>
      <c r="BN112" s="64">
        <f>IFERROR(Y112*I112/H112,"0")</f>
        <v>28.26</v>
      </c>
      <c r="BO112" s="64">
        <f>IFERROR(1/J112*(X112/H112),"0")</f>
        <v>4.5454545454545456E-2</v>
      </c>
      <c r="BP112" s="64">
        <f>IFERROR(1/J112*(Y112/H112),"0")</f>
        <v>4.5454545454545456E-2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10.107142857142858</v>
      </c>
      <c r="Y114" s="743">
        <f>IFERROR(Y109/H109,"0")+IFERROR(Y110/H110,"0")+IFERROR(Y111/H111,"0")+IFERROR(Y112/H112,"0")+IFERROR(Y113/H113,"0")</f>
        <v>11</v>
      </c>
      <c r="Z114" s="743">
        <f>IFERROR(IF(Z109="",0,Z109),"0")+IFERROR(IF(Z110="",0,Z110),"0")+IFERROR(IF(Z111="",0,Z111),"0")+IFERROR(IF(Z112="",0,Z112),"0")+IFERROR(IF(Z113="",0,Z113),"0")</f>
        <v>0.14901999999999999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73</v>
      </c>
      <c r="Y115" s="743">
        <f>IFERROR(SUM(Y109:Y113),"0")</f>
        <v>83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20</v>
      </c>
      <c r="Y180" s="742">
        <f t="shared" ref="Y180:Y187" si="31">IFERROR(IF(X180="",0,CEILING((X180/$H180),1)*$H180),"")</f>
        <v>21</v>
      </c>
      <c r="Z180" s="36">
        <f>IFERROR(IF(Y180=0,"",ROUNDUP(Y180/H180,0)*0.00902),"")</f>
        <v>4.5100000000000001E-2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21.285714285714281</v>
      </c>
      <c r="BN180" s="64">
        <f t="shared" ref="BN180:BN187" si="33">IFERROR(Y180*I180/H180,"0")</f>
        <v>22.349999999999998</v>
      </c>
      <c r="BO180" s="64">
        <f t="shared" ref="BO180:BO187" si="34">IFERROR(1/J180*(X180/H180),"0")</f>
        <v>3.6075036075036072E-2</v>
      </c>
      <c r="BP180" s="64">
        <f t="shared" ref="BP180:BP187" si="35">IFERROR(1/J180*(Y180/H180),"0")</f>
        <v>3.787878787878788E-2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58</v>
      </c>
      <c r="Y182" s="742">
        <f t="shared" si="31"/>
        <v>58.800000000000004</v>
      </c>
      <c r="Z182" s="36">
        <f>IFERROR(IF(Y182=0,"",ROUNDUP(Y182/H182,0)*0.00902),"")</f>
        <v>0.12628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60.9</v>
      </c>
      <c r="BN182" s="64">
        <f t="shared" si="33"/>
        <v>61.740000000000009</v>
      </c>
      <c r="BO182" s="64">
        <f t="shared" si="34"/>
        <v>0.10461760461760461</v>
      </c>
      <c r="BP182" s="64">
        <f t="shared" si="35"/>
        <v>0.10606060606060606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35</v>
      </c>
      <c r="Y183" s="742">
        <f t="shared" si="31"/>
        <v>35.700000000000003</v>
      </c>
      <c r="Z183" s="36">
        <f>IFERROR(IF(Y183=0,"",ROUNDUP(Y183/H183,0)*0.00502),"")</f>
        <v>8.5339999999999999E-2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37.166666666666664</v>
      </c>
      <c r="BN183" s="64">
        <f t="shared" si="33"/>
        <v>37.910000000000004</v>
      </c>
      <c r="BO183" s="64">
        <f t="shared" si="34"/>
        <v>7.1225071225071226E-2</v>
      </c>
      <c r="BP183" s="64">
        <f t="shared" si="35"/>
        <v>7.2649572649572655E-2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39</v>
      </c>
      <c r="Y185" s="742">
        <f t="shared" si="31"/>
        <v>39.9</v>
      </c>
      <c r="Z185" s="36">
        <f>IFERROR(IF(Y185=0,"",ROUNDUP(Y185/H185,0)*0.00502),"")</f>
        <v>9.5380000000000006E-2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40.857142857142861</v>
      </c>
      <c r="BN185" s="64">
        <f t="shared" si="33"/>
        <v>41.8</v>
      </c>
      <c r="BO185" s="64">
        <f t="shared" si="34"/>
        <v>7.9365079365079361E-2</v>
      </c>
      <c r="BP185" s="64">
        <f t="shared" si="35"/>
        <v>8.11965811965812E-2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53.809523809523803</v>
      </c>
      <c r="Y188" s="743">
        <f>IFERROR(Y180/H180,"0")+IFERROR(Y181/H181,"0")+IFERROR(Y182/H182,"0")+IFERROR(Y183/H183,"0")+IFERROR(Y184/H184,"0")+IFERROR(Y185/H185,"0")+IFERROR(Y186/H186,"0")+IFERROR(Y187/H187,"0")</f>
        <v>55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0.35210000000000002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152</v>
      </c>
      <c r="Y189" s="743">
        <f>IFERROR(SUM(Y180:Y187),"0")</f>
        <v>155.4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118</v>
      </c>
      <c r="Y202" s="742">
        <f t="shared" ref="Y202:Y209" si="36">IFERROR(IF(X202="",0,CEILING((X202/$H202),1)*$H202),"")</f>
        <v>118.80000000000001</v>
      </c>
      <c r="Z202" s="36">
        <f>IFERROR(IF(Y202=0,"",ROUNDUP(Y202/H202,0)*0.00902),"")</f>
        <v>0.19844000000000001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122.58888888888889</v>
      </c>
      <c r="BN202" s="64">
        <f t="shared" ref="BN202:BN209" si="38">IFERROR(Y202*I202/H202,"0")</f>
        <v>123.42</v>
      </c>
      <c r="BO202" s="64">
        <f t="shared" ref="BO202:BO209" si="39">IFERROR(1/J202*(X202/H202),"0")</f>
        <v>0.16554433221099887</v>
      </c>
      <c r="BP202" s="64">
        <f t="shared" ref="BP202:BP209" si="40">IFERROR(1/J202*(Y202/H202),"0")</f>
        <v>0.16666666666666669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61</v>
      </c>
      <c r="Y203" s="742">
        <f t="shared" si="36"/>
        <v>64.800000000000011</v>
      </c>
      <c r="Z203" s="36">
        <f>IFERROR(IF(Y203=0,"",ROUNDUP(Y203/H203,0)*0.00902),"")</f>
        <v>0.10824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63.372222222222227</v>
      </c>
      <c r="BN203" s="64">
        <f t="shared" si="38"/>
        <v>67.320000000000007</v>
      </c>
      <c r="BO203" s="64">
        <f t="shared" si="39"/>
        <v>8.557800224466891E-2</v>
      </c>
      <c r="BP203" s="64">
        <f t="shared" si="40"/>
        <v>9.0909090909090925E-2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68</v>
      </c>
      <c r="Y206" s="742">
        <f t="shared" si="36"/>
        <v>68.400000000000006</v>
      </c>
      <c r="Z206" s="36">
        <f>IFERROR(IF(Y206=0,"",ROUNDUP(Y206/H206,0)*0.00502),"")</f>
        <v>0.19076000000000001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72.911111111111111</v>
      </c>
      <c r="BN206" s="64">
        <f t="shared" si="38"/>
        <v>73.34</v>
      </c>
      <c r="BO206" s="64">
        <f t="shared" si="39"/>
        <v>0.16144349477682812</v>
      </c>
      <c r="BP206" s="64">
        <f t="shared" si="40"/>
        <v>0.1623931623931624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18</v>
      </c>
      <c r="Y207" s="742">
        <f t="shared" si="36"/>
        <v>18</v>
      </c>
      <c r="Z207" s="36">
        <f>IFERROR(IF(Y207=0,"",ROUNDUP(Y207/H207,0)*0.00502),"")</f>
        <v>5.0200000000000002E-2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18.999999999999996</v>
      </c>
      <c r="BN207" s="64">
        <f t="shared" si="38"/>
        <v>18.999999999999996</v>
      </c>
      <c r="BO207" s="64">
        <f t="shared" si="39"/>
        <v>4.2735042735042736E-2</v>
      </c>
      <c r="BP207" s="64">
        <f t="shared" si="40"/>
        <v>4.2735042735042736E-2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80.925925925925924</v>
      </c>
      <c r="Y210" s="743">
        <f>IFERROR(Y202/H202,"0")+IFERROR(Y203/H203,"0")+IFERROR(Y204/H204,"0")+IFERROR(Y205/H205,"0")+IFERROR(Y206/H206,"0")+IFERROR(Y207/H207,"0")+IFERROR(Y208/H208,"0")+IFERROR(Y209/H209,"0")</f>
        <v>82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0.54764000000000002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265</v>
      </c>
      <c r="Y211" s="743">
        <f>IFERROR(SUM(Y202:Y209),"0")</f>
        <v>270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273</v>
      </c>
      <c r="Y217" s="742">
        <f t="shared" si="41"/>
        <v>273.59999999999997</v>
      </c>
      <c r="Z217" s="36">
        <f t="shared" ref="Z217:Z223" si="46">IFERROR(IF(Y217=0,"",ROUNDUP(Y217/H217,0)*0.00651),"")</f>
        <v>0.74214000000000002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303.71249999999998</v>
      </c>
      <c r="BN217" s="64">
        <f t="shared" si="43"/>
        <v>304.38</v>
      </c>
      <c r="BO217" s="64">
        <f t="shared" si="44"/>
        <v>0.625</v>
      </c>
      <c r="BP217" s="64">
        <f t="shared" si="45"/>
        <v>0.62637362637362637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188</v>
      </c>
      <c r="Y219" s="742">
        <f t="shared" si="41"/>
        <v>189.6</v>
      </c>
      <c r="Z219" s="36">
        <f t="shared" si="46"/>
        <v>0.51429000000000002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207.74</v>
      </c>
      <c r="BN219" s="64">
        <f t="shared" si="43"/>
        <v>209.50800000000001</v>
      </c>
      <c r="BO219" s="64">
        <f t="shared" si="44"/>
        <v>0.43040293040293048</v>
      </c>
      <c r="BP219" s="64">
        <f t="shared" si="45"/>
        <v>0.43406593406593408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192</v>
      </c>
      <c r="Y220" s="742">
        <f t="shared" si="41"/>
        <v>192</v>
      </c>
      <c r="Z220" s="36">
        <f t="shared" si="46"/>
        <v>0.52080000000000004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212.16000000000003</v>
      </c>
      <c r="BN220" s="64">
        <f t="shared" si="43"/>
        <v>212.16000000000003</v>
      </c>
      <c r="BO220" s="64">
        <f t="shared" si="44"/>
        <v>0.43956043956043961</v>
      </c>
      <c r="BP220" s="64">
        <f t="shared" si="45"/>
        <v>0.43956043956043961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183</v>
      </c>
      <c r="Y222" s="742">
        <f t="shared" si="41"/>
        <v>184.79999999999998</v>
      </c>
      <c r="Z222" s="36">
        <f t="shared" si="46"/>
        <v>0.50126999999999999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202.21500000000003</v>
      </c>
      <c r="BN222" s="64">
        <f t="shared" si="43"/>
        <v>204.20399999999998</v>
      </c>
      <c r="BO222" s="64">
        <f t="shared" si="44"/>
        <v>0.41895604395604397</v>
      </c>
      <c r="BP222" s="64">
        <f t="shared" si="45"/>
        <v>0.42307692307692313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290</v>
      </c>
      <c r="Y223" s="742">
        <f t="shared" si="41"/>
        <v>290.39999999999998</v>
      </c>
      <c r="Z223" s="36">
        <f t="shared" si="46"/>
        <v>0.78771000000000002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321.17500000000001</v>
      </c>
      <c r="BN223" s="64">
        <f t="shared" si="43"/>
        <v>321.61799999999994</v>
      </c>
      <c r="BO223" s="64">
        <f t="shared" si="44"/>
        <v>0.663919413919414</v>
      </c>
      <c r="BP223" s="64">
        <f t="shared" si="45"/>
        <v>0.66483516483516492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469.16666666666674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471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3.0662099999999999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1126</v>
      </c>
      <c r="Y225" s="743">
        <f>IFERROR(SUM(Y213:Y223),"0")</f>
        <v>1130.3999999999999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48</v>
      </c>
      <c r="Y229" s="742">
        <f>IFERROR(IF(X229="",0,CEILING((X229/$H229),1)*$H229),"")</f>
        <v>48</v>
      </c>
      <c r="Z229" s="36">
        <f>IFERROR(IF(Y229=0,"",ROUNDUP(Y229/H229,0)*0.00651),"")</f>
        <v>0.13020000000000001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53.040000000000006</v>
      </c>
      <c r="BN229" s="64">
        <f>IFERROR(Y229*I229/H229,"0")</f>
        <v>53.040000000000006</v>
      </c>
      <c r="BO229" s="64">
        <f>IFERROR(1/J229*(X229/H229),"0")</f>
        <v>0.1098901098901099</v>
      </c>
      <c r="BP229" s="64">
        <f>IFERROR(1/J229*(Y229/H229),"0")</f>
        <v>0.1098901098901099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107</v>
      </c>
      <c r="Y230" s="742">
        <f>IFERROR(IF(X230="",0,CEILING((X230/$H230),1)*$H230),"")</f>
        <v>108</v>
      </c>
      <c r="Z230" s="36">
        <f>IFERROR(IF(Y230=0,"",ROUNDUP(Y230/H230,0)*0.00651),"")</f>
        <v>0.29294999999999999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118.23500000000001</v>
      </c>
      <c r="BN230" s="64">
        <f>IFERROR(Y230*I230/H230,"0")</f>
        <v>119.34</v>
      </c>
      <c r="BO230" s="64">
        <f>IFERROR(1/J230*(X230/H230),"0")</f>
        <v>0.24496336996337001</v>
      </c>
      <c r="BP230" s="64">
        <f>IFERROR(1/J230*(Y230/H230),"0")</f>
        <v>0.24725274725274726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64.583333333333343</v>
      </c>
      <c r="Y231" s="743">
        <f>IFERROR(Y227/H227,"0")+IFERROR(Y228/H228,"0")+IFERROR(Y229/H229,"0")+IFERROR(Y230/H230,"0")</f>
        <v>65</v>
      </c>
      <c r="Z231" s="743">
        <f>IFERROR(IF(Z227="",0,Z227),"0")+IFERROR(IF(Z228="",0,Z228),"0")+IFERROR(IF(Z229="",0,Z229),"0")+IFERROR(IF(Z230="",0,Z230),"0")</f>
        <v>0.42315000000000003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155</v>
      </c>
      <c r="Y232" s="743">
        <f>IFERROR(SUM(Y227:Y230),"0")</f>
        <v>156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9</v>
      </c>
      <c r="Y248" s="742">
        <f t="shared" si="52"/>
        <v>11.6</v>
      </c>
      <c r="Z248" s="36">
        <f>IFERROR(IF(Y248=0,"",ROUNDUP(Y248/H248,0)*0.01898),"")</f>
        <v>1.898E-2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9.3375000000000004</v>
      </c>
      <c r="BN248" s="64">
        <f t="shared" si="54"/>
        <v>12.035</v>
      </c>
      <c r="BO248" s="64">
        <f t="shared" si="55"/>
        <v>1.2122844827586207E-2</v>
      </c>
      <c r="BP248" s="64">
        <f t="shared" si="56"/>
        <v>1.5625E-2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73</v>
      </c>
      <c r="Y252" s="742">
        <f t="shared" si="52"/>
        <v>76</v>
      </c>
      <c r="Z252" s="36">
        <f>IFERROR(IF(Y252=0,"",ROUNDUP(Y252/H252,0)*0.00902),"")</f>
        <v>0.17138</v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76.832499999999996</v>
      </c>
      <c r="BN252" s="64">
        <f t="shared" si="54"/>
        <v>79.989999999999995</v>
      </c>
      <c r="BO252" s="64">
        <f t="shared" si="55"/>
        <v>0.13825757575757577</v>
      </c>
      <c r="BP252" s="64">
        <f t="shared" si="56"/>
        <v>0.14393939393939395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19.025862068965516</v>
      </c>
      <c r="Y256" s="743">
        <f>IFERROR(Y247/H247,"0")+IFERROR(Y248/H248,"0")+IFERROR(Y249/H249,"0")+IFERROR(Y250/H250,"0")+IFERROR(Y251/H251,"0")+IFERROR(Y252/H252,"0")+IFERROR(Y253/H253,"0")+IFERROR(Y254/H254,"0")+IFERROR(Y255/H255,"0")</f>
        <v>20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0.19036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82</v>
      </c>
      <c r="Y257" s="743">
        <f>IFERROR(SUM(Y247:Y255),"0")</f>
        <v>87.6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187</v>
      </c>
      <c r="Y292" s="742">
        <f t="shared" si="62"/>
        <v>187.2</v>
      </c>
      <c r="Z292" s="36">
        <f>IFERROR(IF(Y292=0,"",ROUNDUP(Y292/H292,0)*0.00651),"")</f>
        <v>0.50778000000000001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206.63500000000002</v>
      </c>
      <c r="BN292" s="64">
        <f t="shared" si="64"/>
        <v>206.85600000000002</v>
      </c>
      <c r="BO292" s="64">
        <f t="shared" si="65"/>
        <v>0.42811355311355315</v>
      </c>
      <c r="BP292" s="64">
        <f t="shared" si="66"/>
        <v>0.4285714285714286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189</v>
      </c>
      <c r="Y293" s="742">
        <f t="shared" si="62"/>
        <v>189.6</v>
      </c>
      <c r="Z293" s="36">
        <f>IFERROR(IF(Y293=0,"",ROUNDUP(Y293/H293,0)*0.00651),"")</f>
        <v>0.51429000000000002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203.17500000000001</v>
      </c>
      <c r="BN293" s="64">
        <f t="shared" si="64"/>
        <v>203.82000000000002</v>
      </c>
      <c r="BO293" s="64">
        <f t="shared" si="65"/>
        <v>0.43269230769230771</v>
      </c>
      <c r="BP293" s="64">
        <f t="shared" si="66"/>
        <v>0.43406593406593408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156.66666666666669</v>
      </c>
      <c r="Y295" s="743">
        <f>IFERROR(Y289/H289,"0")+IFERROR(Y290/H290,"0")+IFERROR(Y291/H291,"0")+IFERROR(Y292/H292,"0")+IFERROR(Y293/H293,"0")+IFERROR(Y294/H294,"0")</f>
        <v>157</v>
      </c>
      <c r="Z295" s="743">
        <f>IFERROR(IF(Z289="",0,Z289),"0")+IFERROR(IF(Z290="",0,Z290),"0")+IFERROR(IF(Z291="",0,Z291),"0")+IFERROR(IF(Z292="",0,Z292),"0")+IFERROR(IF(Z293="",0,Z293),"0")+IFERROR(IF(Z294="",0,Z294),"0")</f>
        <v>1.02207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376</v>
      </c>
      <c r="Y296" s="743">
        <f>IFERROR(SUM(Y289:Y294),"0")</f>
        <v>376.79999999999995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770</v>
      </c>
      <c r="Y408" s="742">
        <f t="shared" si="77"/>
        <v>780</v>
      </c>
      <c r="Z408" s="36">
        <f>IFERROR(IF(Y408=0,"",ROUNDUP(Y408/H408,0)*0.02175),"")</f>
        <v>1.131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794.64</v>
      </c>
      <c r="BN408" s="64">
        <f t="shared" si="79"/>
        <v>804.95999999999992</v>
      </c>
      <c r="BO408" s="64">
        <f t="shared" si="80"/>
        <v>1.0694444444444444</v>
      </c>
      <c r="BP408" s="64">
        <f t="shared" si="81"/>
        <v>1.0833333333333333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50</v>
      </c>
      <c r="Y410" s="742">
        <f t="shared" si="77"/>
        <v>60</v>
      </c>
      <c r="Z410" s="36">
        <f>IFERROR(IF(Y410=0,"",ROUNDUP(Y410/H410,0)*0.02175),"")</f>
        <v>8.6999999999999994E-2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51.6</v>
      </c>
      <c r="BN410" s="64">
        <f t="shared" si="79"/>
        <v>61.92</v>
      </c>
      <c r="BO410" s="64">
        <f t="shared" si="80"/>
        <v>6.9444444444444448E-2</v>
      </c>
      <c r="BP410" s="64">
        <f t="shared" si="81"/>
        <v>8.3333333333333329E-2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54.666666666666671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1.218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820</v>
      </c>
      <c r="Y417" s="743">
        <f>IFERROR(SUM(Y406:Y415),"0")</f>
        <v>840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248</v>
      </c>
      <c r="Y425" s="742">
        <f>IFERROR(IF(X425="",0,CEILING((X425/$H425),1)*$H425),"")</f>
        <v>252</v>
      </c>
      <c r="Z425" s="36">
        <f>IFERROR(IF(Y425=0,"",ROUNDUP(Y425/H425,0)*0.01898),"")</f>
        <v>0.53144000000000002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262.30133333333333</v>
      </c>
      <c r="BN425" s="64">
        <f>IFERROR(Y425*I425/H425,"0")</f>
        <v>266.53199999999998</v>
      </c>
      <c r="BO425" s="64">
        <f>IFERROR(1/J425*(X425/H425),"0")</f>
        <v>0.43055555555555558</v>
      </c>
      <c r="BP425" s="64">
        <f>IFERROR(1/J425*(Y425/H425),"0")</f>
        <v>0.4375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27.555555555555557</v>
      </c>
      <c r="Y426" s="743">
        <f>IFERROR(Y424/H424,"0")+IFERROR(Y425/H425,"0")</f>
        <v>28</v>
      </c>
      <c r="Z426" s="743">
        <f>IFERROR(IF(Z424="",0,Z424),"0")+IFERROR(IF(Z425="",0,Z425),"0")</f>
        <v>0.53144000000000002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248</v>
      </c>
      <c r="Y427" s="743">
        <f>IFERROR(SUM(Y424:Y425),"0")</f>
        <v>252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162</v>
      </c>
      <c r="Y429" s="742">
        <f>IFERROR(IF(X429="",0,CEILING((X429/$H429),1)*$H429),"")</f>
        <v>162</v>
      </c>
      <c r="Z429" s="36">
        <f>IFERROR(IF(Y429=0,"",ROUNDUP(Y429/H429,0)*0.01898),"")</f>
        <v>0.34164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171.34199999999998</v>
      </c>
      <c r="BN429" s="64">
        <f>IFERROR(Y429*I429/H429,"0")</f>
        <v>171.34199999999998</v>
      </c>
      <c r="BO429" s="64">
        <f>IFERROR(1/J429*(X429/H429),"0")</f>
        <v>0.28125</v>
      </c>
      <c r="BP429" s="64">
        <f>IFERROR(1/J429*(Y429/H429),"0")</f>
        <v>0.28125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18</v>
      </c>
      <c r="Y430" s="743">
        <f>IFERROR(Y429/H429,"0")</f>
        <v>18</v>
      </c>
      <c r="Z430" s="743">
        <f>IFERROR(IF(Z429="",0,Z429),"0")</f>
        <v>0.34164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162</v>
      </c>
      <c r="Y431" s="743">
        <f>IFERROR(SUM(Y429:Y429),"0")</f>
        <v>162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652</v>
      </c>
      <c r="Y450" s="742">
        <f>IFERROR(IF(X450="",0,CEILING((X450/$H450),1)*$H450),"")</f>
        <v>657</v>
      </c>
      <c r="Z450" s="36">
        <f>IFERROR(IF(Y450=0,"",ROUNDUP(Y450/H450,0)*0.01898),"")</f>
        <v>1.38554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689.59866666666665</v>
      </c>
      <c r="BN450" s="64">
        <f>IFERROR(Y450*I450/H450,"0")</f>
        <v>694.88700000000006</v>
      </c>
      <c r="BO450" s="64">
        <f>IFERROR(1/J450*(X450/H450),"0")</f>
        <v>1.1319444444444444</v>
      </c>
      <c r="BP450" s="64">
        <f>IFERROR(1/J450*(Y450/H450),"0")</f>
        <v>1.140625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72.444444444444443</v>
      </c>
      <c r="Y455" s="743">
        <f>IFERROR(Y450/H450,"0")+IFERROR(Y451/H451,"0")+IFERROR(Y452/H452,"0")+IFERROR(Y453/H453,"0")+IFERROR(Y454/H454,"0")</f>
        <v>73</v>
      </c>
      <c r="Z455" s="743">
        <f>IFERROR(IF(Z450="",0,Z450),"0")+IFERROR(IF(Z451="",0,Z451),"0")+IFERROR(IF(Z452="",0,Z452),"0")+IFERROR(IF(Z453="",0,Z453),"0")+IFERROR(IF(Z454="",0,Z454),"0")</f>
        <v>1.38554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652</v>
      </c>
      <c r="Y456" s="743">
        <f>IFERROR(SUM(Y450:Y454),"0")</f>
        <v>657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88</v>
      </c>
      <c r="Y464" s="742">
        <f t="shared" ref="Y464:Y479" si="87">IFERROR(IF(X464="",0,CEILING((X464/$H464),1)*$H464),"")</f>
        <v>91.800000000000011</v>
      </c>
      <c r="Z464" s="36">
        <f>IFERROR(IF(Y464=0,"",ROUNDUP(Y464/H464,0)*0.00902),"")</f>
        <v>0.15334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91.422222222222217</v>
      </c>
      <c r="BN464" s="64">
        <f t="shared" ref="BN464:BN479" si="89">IFERROR(Y464*I464/H464,"0")</f>
        <v>95.37</v>
      </c>
      <c r="BO464" s="64">
        <f t="shared" ref="BO464:BO479" si="90">IFERROR(1/J464*(X464/H464),"0")</f>
        <v>0.12345679012345678</v>
      </c>
      <c r="BP464" s="64">
        <f t="shared" ref="BP464:BP479" si="91">IFERROR(1/J464*(Y464/H464),"0")</f>
        <v>0.12878787878787878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46</v>
      </c>
      <c r="Y476" s="742">
        <f t="shared" si="87"/>
        <v>46.2</v>
      </c>
      <c r="Z476" s="36">
        <f t="shared" si="92"/>
        <v>0.11044000000000001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48.847619047619048</v>
      </c>
      <c r="BN476" s="64">
        <f t="shared" si="89"/>
        <v>49.06</v>
      </c>
      <c r="BO476" s="64">
        <f t="shared" si="90"/>
        <v>9.361009361009362E-2</v>
      </c>
      <c r="BP476" s="64">
        <f t="shared" si="91"/>
        <v>9.401709401709403E-2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38.201058201058203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39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0.26378000000000001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134</v>
      </c>
      <c r="Y481" s="743">
        <f>IFERROR(SUM(Y464:Y479),"0")</f>
        <v>138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28</v>
      </c>
      <c r="Y497" s="742">
        <f>IFERROR(IF(X497="",0,CEILING((X497/$H497),1)*$H497),"")</f>
        <v>32.400000000000006</v>
      </c>
      <c r="Z497" s="36">
        <f>IFERROR(IF(Y497=0,"",ROUNDUP(Y497/H497,0)*0.00902),"")</f>
        <v>5.4120000000000001E-2</v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29.088888888888889</v>
      </c>
      <c r="BN497" s="64">
        <f>IFERROR(Y497*I497/H497,"0")</f>
        <v>33.660000000000004</v>
      </c>
      <c r="BO497" s="64">
        <f>IFERROR(1/J497*(X497/H497),"0")</f>
        <v>3.9281705948372617E-2</v>
      </c>
      <c r="BP497" s="64">
        <f>IFERROR(1/J497*(Y497/H497),"0")</f>
        <v>4.5454545454545463E-2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5.1851851851851851</v>
      </c>
      <c r="Y501" s="743">
        <f>IFERROR(Y497/H497,"0")+IFERROR(Y498/H498,"0")+IFERROR(Y499/H499,"0")+IFERROR(Y500/H500,"0")</f>
        <v>6.0000000000000009</v>
      </c>
      <c r="Z501" s="743">
        <f>IFERROR(IF(Z497="",0,Z497),"0")+IFERROR(IF(Z498="",0,Z498),"0")+IFERROR(IF(Z499="",0,Z499),"0")+IFERROR(IF(Z500="",0,Z500),"0")</f>
        <v>5.4120000000000001E-2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28</v>
      </c>
      <c r="Y502" s="743">
        <f>IFERROR(SUM(Y497:Y500),"0")</f>
        <v>32.400000000000006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20</v>
      </c>
      <c r="Y506" s="742">
        <f>IFERROR(IF(X506="",0,CEILING((X506/$H506),1)*$H506),"")</f>
        <v>20.399999999999999</v>
      </c>
      <c r="Z506" s="36">
        <f>IFERROR(IF(Y506=0,"",ROUNDUP(Y506/H506,0)*0.00651),"")</f>
        <v>0.11067</v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35</v>
      </c>
      <c r="BN506" s="64">
        <f>IFERROR(Y506*I506/H506,"0")</f>
        <v>35.699999999999996</v>
      </c>
      <c r="BO506" s="64">
        <f>IFERROR(1/J506*(X506/H506),"0")</f>
        <v>9.1575091575091583E-2</v>
      </c>
      <c r="BP506" s="64">
        <f>IFERROR(1/J506*(Y506/H506),"0")</f>
        <v>9.3406593406593408E-2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16.666666666666668</v>
      </c>
      <c r="Y508" s="743">
        <f>IFERROR(Y505/H505,"0")+IFERROR(Y506/H506,"0")+IFERROR(Y507/H507,"0")</f>
        <v>17</v>
      </c>
      <c r="Z508" s="743">
        <f>IFERROR(IF(Z505="",0,Z505),"0")+IFERROR(IF(Z506="",0,Z506),"0")+IFERROR(IF(Z507="",0,Z507),"0")</f>
        <v>0.11067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20</v>
      </c>
      <c r="Y509" s="743">
        <f>IFERROR(SUM(Y505:Y507),"0")</f>
        <v>20.399999999999999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101</v>
      </c>
      <c r="Y522" s="742">
        <f t="shared" ref="Y522:Y537" si="93">IFERROR(IF(X522="",0,CEILING((X522/$H522),1)*$H522),"")</f>
        <v>105.60000000000001</v>
      </c>
      <c r="Z522" s="36">
        <f t="shared" ref="Z522:Z527" si="94">IFERROR(IF(Y522=0,"",ROUNDUP(Y522/H522,0)*0.01196),"")</f>
        <v>0.2392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107.88636363636363</v>
      </c>
      <c r="BN522" s="64">
        <f t="shared" ref="BN522:BN537" si="96">IFERROR(Y522*I522/H522,"0")</f>
        <v>112.80000000000001</v>
      </c>
      <c r="BO522" s="64">
        <f t="shared" ref="BO522:BO537" si="97">IFERROR(1/J522*(X522/H522),"0")</f>
        <v>0.1839306526806527</v>
      </c>
      <c r="BP522" s="64">
        <f t="shared" ref="BP522:BP537" si="98">IFERROR(1/J522*(Y522/H522),"0")</f>
        <v>0.19230769230769232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189</v>
      </c>
      <c r="Y525" s="742">
        <f t="shared" si="93"/>
        <v>190.08</v>
      </c>
      <c r="Z525" s="36">
        <f t="shared" si="94"/>
        <v>0.43056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201.88636363636363</v>
      </c>
      <c r="BN525" s="64">
        <f t="shared" si="96"/>
        <v>203.04000000000002</v>
      </c>
      <c r="BO525" s="64">
        <f t="shared" si="97"/>
        <v>0.34418706293706297</v>
      </c>
      <c r="BP525" s="64">
        <f t="shared" si="98"/>
        <v>0.34615384615384615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209</v>
      </c>
      <c r="Y527" s="742">
        <f t="shared" si="93"/>
        <v>211.20000000000002</v>
      </c>
      <c r="Z527" s="36">
        <f t="shared" si="94"/>
        <v>0.47839999999999999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223.25</v>
      </c>
      <c r="BN527" s="64">
        <f t="shared" si="96"/>
        <v>225.60000000000002</v>
      </c>
      <c r="BO527" s="64">
        <f t="shared" si="97"/>
        <v>0.38060897435897434</v>
      </c>
      <c r="BP527" s="64">
        <f t="shared" si="98"/>
        <v>0.38461538461538464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94.507575757575751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96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1.1481600000000001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499</v>
      </c>
      <c r="Y539" s="743">
        <f>IFERROR(SUM(Y522:Y537),"0")</f>
        <v>506.88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254</v>
      </c>
      <c r="Y541" s="742">
        <f>IFERROR(IF(X541="",0,CEILING((X541/$H541),1)*$H541),"")</f>
        <v>258.72000000000003</v>
      </c>
      <c r="Z541" s="36">
        <f>IFERROR(IF(Y541=0,"",ROUNDUP(Y541/H541,0)*0.01196),"")</f>
        <v>0.58604000000000001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271.31818181818181</v>
      </c>
      <c r="BN541" s="64">
        <f>IFERROR(Y541*I541/H541,"0")</f>
        <v>276.36</v>
      </c>
      <c r="BO541" s="64">
        <f>IFERROR(1/J541*(X541/H541),"0")</f>
        <v>0.46255827505827507</v>
      </c>
      <c r="BP541" s="64">
        <f>IFERROR(1/J541*(Y541/H541),"0")</f>
        <v>0.4711538461538462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48.106060606060602</v>
      </c>
      <c r="Y545" s="743">
        <f>IFERROR(Y541/H541,"0")+IFERROR(Y542/H542,"0")+IFERROR(Y543/H543,"0")+IFERROR(Y544/H544,"0")</f>
        <v>49</v>
      </c>
      <c r="Z545" s="743">
        <f>IFERROR(IF(Z541="",0,Z541),"0")+IFERROR(IF(Z542="",0,Z542),"0")+IFERROR(IF(Z543="",0,Z543),"0")+IFERROR(IF(Z544="",0,Z544),"0")</f>
        <v>0.58604000000000001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254</v>
      </c>
      <c r="Y546" s="743">
        <f>IFERROR(SUM(Y541:Y544),"0")</f>
        <v>258.72000000000003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287</v>
      </c>
      <c r="Y548" s="742">
        <f t="shared" ref="Y548:Y559" si="99">IFERROR(IF(X548="",0,CEILING((X548/$H548),1)*$H548),"")</f>
        <v>290.40000000000003</v>
      </c>
      <c r="Z548" s="36">
        <f>IFERROR(IF(Y548=0,"",ROUNDUP(Y548/H548,0)*0.01196),"")</f>
        <v>0.65780000000000005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306.56818181818176</v>
      </c>
      <c r="BN548" s="64">
        <f t="shared" ref="BN548:BN559" si="101">IFERROR(Y548*I548/H548,"0")</f>
        <v>310.2</v>
      </c>
      <c r="BO548" s="64">
        <f t="shared" ref="BO548:BO559" si="102">IFERROR(1/J548*(X548/H548),"0")</f>
        <v>0.52265442890442892</v>
      </c>
      <c r="BP548" s="64">
        <f t="shared" ref="BP548:BP559" si="103">IFERROR(1/J548*(Y548/H548),"0")</f>
        <v>0.52884615384615397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75</v>
      </c>
      <c r="Y549" s="742">
        <f t="shared" si="99"/>
        <v>79.2</v>
      </c>
      <c r="Z549" s="36">
        <f>IFERROR(IF(Y549=0,"",ROUNDUP(Y549/H549,0)*0.01196),"")</f>
        <v>0.1794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80.11363636363636</v>
      </c>
      <c r="BN549" s="64">
        <f t="shared" si="101"/>
        <v>84.6</v>
      </c>
      <c r="BO549" s="64">
        <f t="shared" si="102"/>
        <v>0.13658216783216784</v>
      </c>
      <c r="BP549" s="64">
        <f t="shared" si="103"/>
        <v>0.14423076923076925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66</v>
      </c>
      <c r="Y550" s="742">
        <f t="shared" si="99"/>
        <v>68.64</v>
      </c>
      <c r="Z550" s="36">
        <f>IFERROR(IF(Y550=0,"",ROUNDUP(Y550/H550,0)*0.01196),"")</f>
        <v>0.15548000000000001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70.499999999999986</v>
      </c>
      <c r="BN550" s="64">
        <f t="shared" si="101"/>
        <v>73.319999999999993</v>
      </c>
      <c r="BO550" s="64">
        <f t="shared" si="102"/>
        <v>0.1201923076923077</v>
      </c>
      <c r="BP550" s="64">
        <f t="shared" si="103"/>
        <v>0.125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81.060606060606062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0.99268000000000001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428</v>
      </c>
      <c r="Y561" s="743">
        <f>IFERROR(SUM(Y548:Y559),"0")</f>
        <v>438.24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6464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6582.8599999999988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6893.9589895382405</v>
      </c>
      <c r="Y643" s="743">
        <f>IFERROR(SUM(BN22:BN639),"0")</f>
        <v>7019.1919999999991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12</v>
      </c>
      <c r="Y644" s="38">
        <f>ROUNDUP(SUM(BP22:BP639),0)</f>
        <v>12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7193.9589895382405</v>
      </c>
      <c r="Y645" s="743">
        <f>GrossWeightTotalR+PalletQtyTotalR*25</f>
        <v>7319.1919999999991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1409.3545056476091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1428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14.140850000000004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75.600000000000009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119.4</v>
      </c>
      <c r="E652" s="46">
        <f>IFERROR(Y92*1,"0")+IFERROR(Y93*1,"0")+IFERROR(Y94*1,"0")+IFERROR(Y98*1,"0")+IFERROR(Y99*1,"0")+IFERROR(Y100*1,"0")+IFERROR(Y101*1,"0")+IFERROR(Y102*1,"0")+IFERROR(Y103*1,"0")+IFERROR(Y104*1,"0")</f>
        <v>311.70000000000005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83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155.4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1556.4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87.6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376.79999999999995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1764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657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139.32</v>
      </c>
      <c r="AA652" s="46">
        <f>IFERROR(Y493*1,"0")+IFERROR(Y497*1,"0")+IFERROR(Y498*1,"0")+IFERROR(Y499*1,"0")+IFERROR(Y500*1,"0")</f>
        <v>32.400000000000006</v>
      </c>
      <c r="AB652" s="46">
        <f>IFERROR(Y505*1,"0")+IFERROR(Y506*1,"0")+IFERROR(Y507*1,"0")</f>
        <v>20.399999999999999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1203.8400000000001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