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B3FE20A9-2C25-47D7-8DBA-B40E34DBD5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Y378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Y333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Y328" i="1" s="1"/>
  <c r="P326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Y308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57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Y208" i="1" s="1"/>
  <c r="P200" i="1"/>
  <c r="BP199" i="1"/>
  <c r="BO199" i="1"/>
  <c r="BN199" i="1"/>
  <c r="BM199" i="1"/>
  <c r="Z199" i="1"/>
  <c r="Y199" i="1"/>
  <c r="P199" i="1"/>
  <c r="X197" i="1"/>
  <c r="Y196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BP189" i="1"/>
  <c r="BO189" i="1"/>
  <c r="BN189" i="1"/>
  <c r="BM189" i="1"/>
  <c r="Z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Y129" i="1" s="1"/>
  <c r="P123" i="1"/>
  <c r="BP122" i="1"/>
  <c r="BO122" i="1"/>
  <c r="BN122" i="1"/>
  <c r="BM122" i="1"/>
  <c r="Z122" i="1"/>
  <c r="Y122" i="1"/>
  <c r="P122" i="1"/>
  <c r="X120" i="1"/>
  <c r="Y119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Y120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4" i="1" s="1"/>
  <c r="P99" i="1"/>
  <c r="BP98" i="1"/>
  <c r="BO98" i="1"/>
  <c r="BN98" i="1"/>
  <c r="BM98" i="1"/>
  <c r="Z98" i="1"/>
  <c r="Y98" i="1"/>
  <c r="P98" i="1"/>
  <c r="X96" i="1"/>
  <c r="Y95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X650" i="1" s="1"/>
  <c r="Y22" i="1"/>
  <c r="B657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51" i="1"/>
  <c r="Y27" i="1"/>
  <c r="C657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Z57" i="1" s="1"/>
  <c r="BN51" i="1"/>
  <c r="BP51" i="1"/>
  <c r="Z53" i="1"/>
  <c r="BN53" i="1"/>
  <c r="Z55" i="1"/>
  <c r="BN55" i="1"/>
  <c r="Y58" i="1"/>
  <c r="Y65" i="1"/>
  <c r="BP60" i="1"/>
  <c r="BN60" i="1"/>
  <c r="Z60" i="1"/>
  <c r="Y64" i="1"/>
  <c r="BP68" i="1"/>
  <c r="BN68" i="1"/>
  <c r="Z68" i="1"/>
  <c r="Z73" i="1" s="1"/>
  <c r="BP72" i="1"/>
  <c r="BN72" i="1"/>
  <c r="Z72" i="1"/>
  <c r="Y74" i="1"/>
  <c r="Y83" i="1"/>
  <c r="BP76" i="1"/>
  <c r="BN76" i="1"/>
  <c r="Z76" i="1"/>
  <c r="BP80" i="1"/>
  <c r="BN80" i="1"/>
  <c r="Z80" i="1"/>
  <c r="Y89" i="1"/>
  <c r="Z95" i="1"/>
  <c r="BP93" i="1"/>
  <c r="BN93" i="1"/>
  <c r="Z93" i="1"/>
  <c r="Y105" i="1"/>
  <c r="BP101" i="1"/>
  <c r="BN101" i="1"/>
  <c r="Z101" i="1"/>
  <c r="BP109" i="1"/>
  <c r="BN109" i="1"/>
  <c r="Z109" i="1"/>
  <c r="Y113" i="1"/>
  <c r="BP117" i="1"/>
  <c r="BN117" i="1"/>
  <c r="Z117" i="1"/>
  <c r="Z119" i="1" s="1"/>
  <c r="Y130" i="1"/>
  <c r="BP125" i="1"/>
  <c r="BN125" i="1"/>
  <c r="Z125" i="1"/>
  <c r="BP133" i="1"/>
  <c r="BN133" i="1"/>
  <c r="Z133" i="1"/>
  <c r="Z134" i="1" s="1"/>
  <c r="Y135" i="1"/>
  <c r="G657" i="1"/>
  <c r="Y141" i="1"/>
  <c r="BP138" i="1"/>
  <c r="BN138" i="1"/>
  <c r="Z138" i="1"/>
  <c r="Z140" i="1" s="1"/>
  <c r="Y145" i="1"/>
  <c r="BP159" i="1"/>
  <c r="BN159" i="1"/>
  <c r="Z159" i="1"/>
  <c r="Z163" i="1" s="1"/>
  <c r="Y163" i="1"/>
  <c r="BP167" i="1"/>
  <c r="BN167" i="1"/>
  <c r="Z167" i="1"/>
  <c r="Z168" i="1" s="1"/>
  <c r="Y169" i="1"/>
  <c r="I657" i="1"/>
  <c r="Y174" i="1"/>
  <c r="BP173" i="1"/>
  <c r="BN173" i="1"/>
  <c r="Z173" i="1"/>
  <c r="Z174" i="1" s="1"/>
  <c r="Y175" i="1"/>
  <c r="Y186" i="1"/>
  <c r="BP177" i="1"/>
  <c r="BN177" i="1"/>
  <c r="Z177" i="1"/>
  <c r="BP181" i="1"/>
  <c r="BN181" i="1"/>
  <c r="Z181" i="1"/>
  <c r="Y185" i="1"/>
  <c r="BP190" i="1"/>
  <c r="BN190" i="1"/>
  <c r="Z190" i="1"/>
  <c r="Z191" i="1" s="1"/>
  <c r="Y192" i="1"/>
  <c r="Y197" i="1"/>
  <c r="BP194" i="1"/>
  <c r="BN194" i="1"/>
  <c r="Z194" i="1"/>
  <c r="Z196" i="1" s="1"/>
  <c r="Y207" i="1"/>
  <c r="BP202" i="1"/>
  <c r="BN202" i="1"/>
  <c r="Z202" i="1"/>
  <c r="BP206" i="1"/>
  <c r="BN206" i="1"/>
  <c r="Z206" i="1"/>
  <c r="Y221" i="1"/>
  <c r="BP210" i="1"/>
  <c r="BN210" i="1"/>
  <c r="Z210" i="1"/>
  <c r="BP214" i="1"/>
  <c r="BN214" i="1"/>
  <c r="Z214" i="1"/>
  <c r="BP218" i="1"/>
  <c r="BN218" i="1"/>
  <c r="Z218" i="1"/>
  <c r="BP227" i="1"/>
  <c r="BN227" i="1"/>
  <c r="Z227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9" i="1"/>
  <c r="BN289" i="1"/>
  <c r="Z289" i="1"/>
  <c r="Z294" i="1" s="1"/>
  <c r="BP293" i="1"/>
  <c r="BN293" i="1"/>
  <c r="Z293" i="1"/>
  <c r="Y295" i="1"/>
  <c r="R657" i="1"/>
  <c r="Y299" i="1"/>
  <c r="BP298" i="1"/>
  <c r="BN298" i="1"/>
  <c r="Z298" i="1"/>
  <c r="Z299" i="1" s="1"/>
  <c r="Y300" i="1"/>
  <c r="Y303" i="1"/>
  <c r="BP302" i="1"/>
  <c r="BN302" i="1"/>
  <c r="Z302" i="1"/>
  <c r="Z303" i="1" s="1"/>
  <c r="Y304" i="1"/>
  <c r="Y309" i="1"/>
  <c r="BP306" i="1"/>
  <c r="BN306" i="1"/>
  <c r="Z306" i="1"/>
  <c r="Z308" i="1" s="1"/>
  <c r="Y322" i="1"/>
  <c r="BP332" i="1"/>
  <c r="BN332" i="1"/>
  <c r="Z332" i="1"/>
  <c r="Z333" i="1" s="1"/>
  <c r="Y334" i="1"/>
  <c r="Y337" i="1"/>
  <c r="BP336" i="1"/>
  <c r="BN336" i="1"/>
  <c r="Z336" i="1"/>
  <c r="Z337" i="1" s="1"/>
  <c r="Y338" i="1"/>
  <c r="U657" i="1"/>
  <c r="Y342" i="1"/>
  <c r="BP341" i="1"/>
  <c r="BN341" i="1"/>
  <c r="Z341" i="1"/>
  <c r="Z342" i="1" s="1"/>
  <c r="Y343" i="1"/>
  <c r="V657" i="1"/>
  <c r="Y355" i="1"/>
  <c r="BP346" i="1"/>
  <c r="BN346" i="1"/>
  <c r="Z346" i="1"/>
  <c r="BP350" i="1"/>
  <c r="BN350" i="1"/>
  <c r="Z350" i="1"/>
  <c r="Y354" i="1"/>
  <c r="BP358" i="1"/>
  <c r="BN358" i="1"/>
  <c r="Z358" i="1"/>
  <c r="BP366" i="1"/>
  <c r="BN366" i="1"/>
  <c r="Z366" i="1"/>
  <c r="BP375" i="1"/>
  <c r="BN375" i="1"/>
  <c r="Z375" i="1"/>
  <c r="BP501" i="1"/>
  <c r="BN501" i="1"/>
  <c r="Z501" i="1"/>
  <c r="H9" i="1"/>
  <c r="Y26" i="1"/>
  <c r="BP62" i="1"/>
  <c r="BN62" i="1"/>
  <c r="Z62" i="1"/>
  <c r="BP70" i="1"/>
  <c r="BN70" i="1"/>
  <c r="Z70" i="1"/>
  <c r="BP78" i="1"/>
  <c r="BN78" i="1"/>
  <c r="Z78" i="1"/>
  <c r="Y82" i="1"/>
  <c r="Z88" i="1"/>
  <c r="BP86" i="1"/>
  <c r="BN86" i="1"/>
  <c r="Z86" i="1"/>
  <c r="BP99" i="1"/>
  <c r="BN99" i="1"/>
  <c r="Z99" i="1"/>
  <c r="BP102" i="1"/>
  <c r="BN102" i="1"/>
  <c r="Z102" i="1"/>
  <c r="Z104" i="1" s="1"/>
  <c r="BP111" i="1"/>
  <c r="BN111" i="1"/>
  <c r="Z111" i="1"/>
  <c r="Z113" i="1" s="1"/>
  <c r="BP123" i="1"/>
  <c r="BN123" i="1"/>
  <c r="Z123" i="1"/>
  <c r="BP127" i="1"/>
  <c r="BN127" i="1"/>
  <c r="Z127" i="1"/>
  <c r="Z129" i="1" s="1"/>
  <c r="BP144" i="1"/>
  <c r="BN144" i="1"/>
  <c r="Z144" i="1"/>
  <c r="Z145" i="1" s="1"/>
  <c r="Y146" i="1"/>
  <c r="Y151" i="1"/>
  <c r="BP148" i="1"/>
  <c r="BN148" i="1"/>
  <c r="Z148" i="1"/>
  <c r="Z150" i="1" s="1"/>
  <c r="BP161" i="1"/>
  <c r="BN161" i="1"/>
  <c r="Z161" i="1"/>
  <c r="BP179" i="1"/>
  <c r="BN179" i="1"/>
  <c r="Z179" i="1"/>
  <c r="BP183" i="1"/>
  <c r="BN183" i="1"/>
  <c r="Z183" i="1"/>
  <c r="BP200" i="1"/>
  <c r="BN200" i="1"/>
  <c r="Z200" i="1"/>
  <c r="Z207" i="1" s="1"/>
  <c r="BP204" i="1"/>
  <c r="BN204" i="1"/>
  <c r="Z204" i="1"/>
  <c r="BP212" i="1"/>
  <c r="BN212" i="1"/>
  <c r="Z212" i="1"/>
  <c r="BP216" i="1"/>
  <c r="BN216" i="1"/>
  <c r="Z216" i="1"/>
  <c r="BP220" i="1"/>
  <c r="BN220" i="1"/>
  <c r="Z220" i="1"/>
  <c r="Y222" i="1"/>
  <c r="Y230" i="1"/>
  <c r="BP224" i="1"/>
  <c r="BN224" i="1"/>
  <c r="Z224" i="1"/>
  <c r="BP229" i="1"/>
  <c r="BN229" i="1"/>
  <c r="Z229" i="1"/>
  <c r="Y231" i="1"/>
  <c r="K657" i="1"/>
  <c r="Y243" i="1"/>
  <c r="BP234" i="1"/>
  <c r="BN234" i="1"/>
  <c r="Z234" i="1"/>
  <c r="Z242" i="1" s="1"/>
  <c r="BP238" i="1"/>
  <c r="BN238" i="1"/>
  <c r="Z238" i="1"/>
  <c r="Y242" i="1"/>
  <c r="BP247" i="1"/>
  <c r="BN247" i="1"/>
  <c r="Z247" i="1"/>
  <c r="Z255" i="1" s="1"/>
  <c r="BP251" i="1"/>
  <c r="BN251" i="1"/>
  <c r="Z251" i="1"/>
  <c r="Y255" i="1"/>
  <c r="BP264" i="1"/>
  <c r="BN264" i="1"/>
  <c r="Z264" i="1"/>
  <c r="Z272" i="1" s="1"/>
  <c r="BP268" i="1"/>
  <c r="BN268" i="1"/>
  <c r="Z268" i="1"/>
  <c r="Y272" i="1"/>
  <c r="BP282" i="1"/>
  <c r="BN282" i="1"/>
  <c r="Z282" i="1"/>
  <c r="Z284" i="1" s="1"/>
  <c r="BP291" i="1"/>
  <c r="BN291" i="1"/>
  <c r="Z291" i="1"/>
  <c r="BP321" i="1"/>
  <c r="BN321" i="1"/>
  <c r="Z321" i="1"/>
  <c r="Z322" i="1" s="1"/>
  <c r="Y323" i="1"/>
  <c r="Y329" i="1"/>
  <c r="BP326" i="1"/>
  <c r="BN326" i="1"/>
  <c r="Z326" i="1"/>
  <c r="Z328" i="1" s="1"/>
  <c r="T657" i="1"/>
  <c r="BP348" i="1"/>
  <c r="BN348" i="1"/>
  <c r="Z348" i="1"/>
  <c r="BP352" i="1"/>
  <c r="BN352" i="1"/>
  <c r="Z352" i="1"/>
  <c r="BP360" i="1"/>
  <c r="BN360" i="1"/>
  <c r="Z360" i="1"/>
  <c r="Y362" i="1"/>
  <c r="Y371" i="1"/>
  <c r="Y370" i="1"/>
  <c r="BP364" i="1"/>
  <c r="BN364" i="1"/>
  <c r="Z364" i="1"/>
  <c r="BP368" i="1"/>
  <c r="BN368" i="1"/>
  <c r="Z368" i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Z486" i="1" s="1"/>
  <c r="Y486" i="1"/>
  <c r="E657" i="1"/>
  <c r="Y96" i="1"/>
  <c r="F657" i="1"/>
  <c r="Y114" i="1"/>
  <c r="H657" i="1"/>
  <c r="Y156" i="1"/>
  <c r="J657" i="1"/>
  <c r="Y191" i="1"/>
  <c r="L657" i="1"/>
  <c r="Y256" i="1"/>
  <c r="M657" i="1"/>
  <c r="Y273" i="1"/>
  <c r="Y278" i="1"/>
  <c r="P657" i="1"/>
  <c r="Y285" i="1"/>
  <c r="Q657" i="1"/>
  <c r="Y294" i="1"/>
  <c r="S657" i="1"/>
  <c r="Y314" i="1"/>
  <c r="BP374" i="1"/>
  <c r="BN374" i="1"/>
  <c r="Z374" i="1"/>
  <c r="Z377" i="1" s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Z503" i="1" s="1"/>
  <c r="Y503" i="1"/>
  <c r="Y519" i="1"/>
  <c r="BP518" i="1"/>
  <c r="BN518" i="1"/>
  <c r="Z518" i="1"/>
  <c r="Z519" i="1" s="1"/>
  <c r="Y520" i="1"/>
  <c r="BP525" i="1"/>
  <c r="BN525" i="1"/>
  <c r="Z525" i="1"/>
  <c r="Z540" i="1" s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Z562" i="1" s="1"/>
  <c r="Y562" i="1"/>
  <c r="Z568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619" i="1" l="1"/>
  <c r="Z481" i="1"/>
  <c r="Z354" i="1"/>
  <c r="Z221" i="1"/>
  <c r="Y648" i="1"/>
  <c r="Z598" i="1"/>
  <c r="Z416" i="1"/>
  <c r="Z384" i="1"/>
  <c r="Z442" i="1"/>
  <c r="Z401" i="1"/>
  <c r="Z370" i="1"/>
  <c r="Z230" i="1"/>
  <c r="Y651" i="1"/>
  <c r="Z361" i="1"/>
  <c r="Z185" i="1"/>
  <c r="Z82" i="1"/>
  <c r="Z64" i="1"/>
  <c r="Y647" i="1"/>
  <c r="Y649" i="1"/>
  <c r="Z26" i="1"/>
  <c r="Z652" i="1" l="1"/>
  <c r="Y650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<sst xmlns="http://schemas.openxmlformats.org/spreadsheetml/2006/main" count="3067" uniqueCount="1067">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</sst>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6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80</v>
      </c>
      <c r="Y36" s="752">
        <f t="shared" si="0"/>
        <v>86.4</v>
      </c>
      <c r="Z36" s="36">
        <f>IFERROR(IF(Y36=0,"",ROUNDUP(Y36/H36,0)*0.01898),"")</f>
        <v>0.15184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83.222222222222214</v>
      </c>
      <c r="BN36" s="64">
        <f t="shared" si="2"/>
        <v>89.88</v>
      </c>
      <c r="BO36" s="64">
        <f t="shared" si="3"/>
        <v>0.11574074074074073</v>
      </c>
      <c r="BP36" s="64">
        <f t="shared" si="4"/>
        <v>0.125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16</v>
      </c>
      <c r="Y39" s="752">
        <f t="shared" si="0"/>
        <v>16</v>
      </c>
      <c r="Z39" s="36">
        <f>IFERROR(IF(Y39=0,"",ROUNDUP(Y39/H39,0)*0.00902),"")</f>
        <v>3.6080000000000001E-2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16.84</v>
      </c>
      <c r="BN39" s="64">
        <f t="shared" si="2"/>
        <v>16.84</v>
      </c>
      <c r="BO39" s="64">
        <f t="shared" si="3"/>
        <v>3.0303030303030304E-2</v>
      </c>
      <c r="BP39" s="64">
        <f t="shared" si="4"/>
        <v>3.0303030303030304E-2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11.407407407407407</v>
      </c>
      <c r="Y41" s="753">
        <f>IFERROR(Y35/H35,"0")+IFERROR(Y36/H36,"0")+IFERROR(Y37/H37,"0")+IFERROR(Y38/H38,"0")+IFERROR(Y39/H39,"0")+IFERROR(Y40/H40,"0")</f>
        <v>12</v>
      </c>
      <c r="Z41" s="753">
        <f>IFERROR(IF(Z35="",0,Z35),"0")+IFERROR(IF(Z36="",0,Z36),"0")+IFERROR(IF(Z37="",0,Z37),"0")+IFERROR(IF(Z38="",0,Z38),"0")+IFERROR(IF(Z39="",0,Z39),"0")+IFERROR(IF(Z40="",0,Z40),"0")</f>
        <v>0.18792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96</v>
      </c>
      <c r="Y42" s="753">
        <f>IFERROR(SUM(Y35:Y40),"0")</f>
        <v>102.4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790</v>
      </c>
      <c r="Y51" s="752">
        <f t="shared" si="5"/>
        <v>799.2</v>
      </c>
      <c r="Z51" s="36">
        <f>IFERROR(IF(Y51=0,"",ROUNDUP(Y51/H51,0)*0.01898),"")</f>
        <v>1.40452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821.81944444444434</v>
      </c>
      <c r="BN51" s="64">
        <f t="shared" si="7"/>
        <v>831.39</v>
      </c>
      <c r="BO51" s="64">
        <f t="shared" si="8"/>
        <v>1.1429398148148147</v>
      </c>
      <c r="BP51" s="64">
        <f t="shared" si="9"/>
        <v>1.15625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279</v>
      </c>
      <c r="Y56" s="752">
        <f t="shared" si="5"/>
        <v>279</v>
      </c>
      <c r="Z56" s="36">
        <f>IFERROR(IF(Y56=0,"",ROUNDUP(Y56/H56,0)*0.00902),"")</f>
        <v>0.55923999999999996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292.02</v>
      </c>
      <c r="BN56" s="64">
        <f t="shared" si="7"/>
        <v>292.02</v>
      </c>
      <c r="BO56" s="64">
        <f t="shared" si="8"/>
        <v>0.46969696969696972</v>
      </c>
      <c r="BP56" s="64">
        <f t="shared" si="9"/>
        <v>0.46969696969696972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135.14814814814815</v>
      </c>
      <c r="Y57" s="753">
        <f>IFERROR(Y50/H50,"0")+IFERROR(Y51/H51,"0")+IFERROR(Y52/H52,"0")+IFERROR(Y53/H53,"0")+IFERROR(Y54/H54,"0")+IFERROR(Y55/H55,"0")+IFERROR(Y56/H56,"0")</f>
        <v>136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1.96376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1069</v>
      </c>
      <c r="Y58" s="753">
        <f>IFERROR(SUM(Y50:Y56),"0")</f>
        <v>1078.2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810</v>
      </c>
      <c r="Y60" s="752">
        <f>IFERROR(IF(X60="",0,CEILING((X60/$H60),1)*$H60),"")</f>
        <v>810</v>
      </c>
      <c r="Z60" s="36">
        <f>IFERROR(IF(Y60=0,"",ROUNDUP(Y60/H60,0)*0.01898),"")</f>
        <v>1.4235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842.625</v>
      </c>
      <c r="BN60" s="64">
        <f>IFERROR(Y60*I60/H60,"0")</f>
        <v>842.625</v>
      </c>
      <c r="BO60" s="64">
        <f>IFERROR(1/J60*(X60/H60),"0")</f>
        <v>1.171875</v>
      </c>
      <c r="BP60" s="64">
        <f>IFERROR(1/J60*(Y60/H60),"0")</f>
        <v>1.171875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154.80000000000001</v>
      </c>
      <c r="Y63" s="752">
        <f>IFERROR(IF(X63="",0,CEILING((X63/$H63),1)*$H63),"")</f>
        <v>156.60000000000002</v>
      </c>
      <c r="Z63" s="36">
        <f>IFERROR(IF(Y63=0,"",ROUNDUP(Y63/H63,0)*0.00651),"")</f>
        <v>0.37758000000000003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165.12</v>
      </c>
      <c r="BN63" s="64">
        <f>IFERROR(Y63*I63/H63,"0")</f>
        <v>167.04</v>
      </c>
      <c r="BO63" s="64">
        <f>IFERROR(1/J63*(X63/H63),"0")</f>
        <v>0.31501831501831506</v>
      </c>
      <c r="BP63" s="64">
        <f>IFERROR(1/J63*(Y63/H63),"0")</f>
        <v>0.31868131868131877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132.33333333333334</v>
      </c>
      <c r="Y64" s="753">
        <f>IFERROR(Y60/H60,"0")+IFERROR(Y61/H61,"0")+IFERROR(Y62/H62,"0")+IFERROR(Y63/H63,"0")</f>
        <v>133</v>
      </c>
      <c r="Z64" s="753">
        <f>IFERROR(IF(Z60="",0,Z60),"0")+IFERROR(IF(Z61="",0,Z61),"0")+IFERROR(IF(Z62="",0,Z62),"0")+IFERROR(IF(Z63="",0,Z63),"0")</f>
        <v>1.80108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964.8</v>
      </c>
      <c r="Y65" s="753">
        <f>IFERROR(SUM(Y60:Y63),"0")</f>
        <v>966.6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60</v>
      </c>
      <c r="Y78" s="75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63.621428571428567</v>
      </c>
      <c r="BN78" s="64">
        <f t="shared" si="17"/>
        <v>71.256</v>
      </c>
      <c r="BO78" s="64">
        <f t="shared" si="18"/>
        <v>0.11160714285714285</v>
      </c>
      <c r="BP78" s="64">
        <f t="shared" si="19"/>
        <v>0.125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7.1428571428571423</v>
      </c>
      <c r="Y82" s="753">
        <f>IFERROR(Y76/H76,"0")+IFERROR(Y77/H77,"0")+IFERROR(Y78/H78,"0")+IFERROR(Y79/H79,"0")+IFERROR(Y80/H80,"0")+IFERROR(Y81/H81,"0")</f>
        <v>8</v>
      </c>
      <c r="Z82" s="753">
        <f>IFERROR(IF(Z76="",0,Z76),"0")+IFERROR(IF(Z77="",0,Z77),"0")+IFERROR(IF(Z78="",0,Z78),"0")+IFERROR(IF(Z79="",0,Z79),"0")+IFERROR(IF(Z80="",0,Z80),"0")+IFERROR(IF(Z81="",0,Z81),"0")</f>
        <v>0.15184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60</v>
      </c>
      <c r="Y83" s="753">
        <f>IFERROR(SUM(Y76:Y81),"0")</f>
        <v>67.2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140</v>
      </c>
      <c r="Y92" s="752">
        <f>IFERROR(IF(X92="",0,CEILING((X92/$H92),1)*$H92),"")</f>
        <v>140.4</v>
      </c>
      <c r="Z92" s="36">
        <f>IFERROR(IF(Y92=0,"",ROUNDUP(Y92/H92,0)*0.01898),"")</f>
        <v>0.24674000000000001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145.63888888888886</v>
      </c>
      <c r="BN92" s="64">
        <f>IFERROR(Y92*I92/H92,"0")</f>
        <v>146.05499999999998</v>
      </c>
      <c r="BO92" s="64">
        <f>IFERROR(1/J92*(X92/H92),"0")</f>
        <v>0.20254629629629628</v>
      </c>
      <c r="BP92" s="64">
        <f>IFERROR(1/J92*(Y92/H92),"0")</f>
        <v>0.203125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49.5</v>
      </c>
      <c r="Y94" s="752">
        <f>IFERROR(IF(X94="",0,CEILING((X94/$H94),1)*$H94),"")</f>
        <v>49.5</v>
      </c>
      <c r="Z94" s="36">
        <f>IFERROR(IF(Y94=0,"",ROUNDUP(Y94/H94,0)*0.00902),"")</f>
        <v>9.9220000000000003E-2</v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51.81</v>
      </c>
      <c r="BN94" s="64">
        <f>IFERROR(Y94*I94/H94,"0")</f>
        <v>51.81</v>
      </c>
      <c r="BO94" s="64">
        <f>IFERROR(1/J94*(X94/H94),"0")</f>
        <v>8.3333333333333343E-2</v>
      </c>
      <c r="BP94" s="64">
        <f>IFERROR(1/J94*(Y94/H94),"0")</f>
        <v>8.3333333333333343E-2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23.962962962962962</v>
      </c>
      <c r="Y95" s="753">
        <f>IFERROR(Y92/H92,"0")+IFERROR(Y93/H93,"0")+IFERROR(Y94/H94,"0")</f>
        <v>24</v>
      </c>
      <c r="Z95" s="753">
        <f>IFERROR(IF(Z92="",0,Z92),"0")+IFERROR(IF(Z93="",0,Z93),"0")+IFERROR(IF(Z94="",0,Z94),"0")</f>
        <v>0.34596000000000005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189.5</v>
      </c>
      <c r="Y96" s="753">
        <f>IFERROR(SUM(Y92:Y94),"0")</f>
        <v>189.9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100</v>
      </c>
      <c r="Y98" s="752">
        <f t="shared" ref="Y98:Y103" si="20">IFERROR(IF(X98="",0,CEILING((X98/$H98),1)*$H98),"")</f>
        <v>100.80000000000001</v>
      </c>
      <c r="Z98" s="36">
        <f>IFERROR(IF(Y98=0,"",ROUNDUP(Y98/H98,0)*0.01898),"")</f>
        <v>0.22776000000000002</v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106.17857142857143</v>
      </c>
      <c r="BN98" s="64">
        <f t="shared" ref="BN98:BN103" si="22">IFERROR(Y98*I98/H98,"0")</f>
        <v>107.02800000000001</v>
      </c>
      <c r="BO98" s="64">
        <f t="shared" ref="BO98:BO103" si="23">IFERROR(1/J98*(X98/H98),"0")</f>
        <v>0.18601190476190477</v>
      </c>
      <c r="BP98" s="64">
        <f t="shared" ref="BP98:BP103" si="24">IFERROR(1/J98*(Y98/H98),"0")</f>
        <v>0.1875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13.5</v>
      </c>
      <c r="Y100" s="752">
        <f t="shared" si="20"/>
        <v>13.5</v>
      </c>
      <c r="Z100" s="36">
        <f>IFERROR(IF(Y100=0,"",ROUNDUP(Y100/H100,0)*0.00651),"")</f>
        <v>3.2550000000000003E-2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14.759999999999998</v>
      </c>
      <c r="BN100" s="64">
        <f t="shared" si="22"/>
        <v>14.759999999999998</v>
      </c>
      <c r="BO100" s="64">
        <f t="shared" si="23"/>
        <v>2.7472527472527476E-2</v>
      </c>
      <c r="BP100" s="64">
        <f t="shared" si="24"/>
        <v>2.7472527472527476E-2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16.904761904761905</v>
      </c>
      <c r="Y104" s="753">
        <f>IFERROR(Y98/H98,"0")+IFERROR(Y99/H99,"0")+IFERROR(Y100/H100,"0")+IFERROR(Y101/H101,"0")+IFERROR(Y102/H102,"0")+IFERROR(Y103/H103,"0")</f>
        <v>17</v>
      </c>
      <c r="Z104" s="753">
        <f>IFERROR(IF(Z98="",0,Z98),"0")+IFERROR(IF(Z99="",0,Z99),"0")+IFERROR(IF(Z100="",0,Z100),"0")+IFERROR(IF(Z101="",0,Z101),"0")+IFERROR(IF(Z102="",0,Z102),"0")+IFERROR(IF(Z103="",0,Z103),"0")</f>
        <v>0.26031000000000004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113.5</v>
      </c>
      <c r="Y105" s="753">
        <f>IFERROR(SUM(Y98:Y103),"0")</f>
        <v>114.30000000000001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10</v>
      </c>
      <c r="Y108" s="752">
        <f>IFERROR(IF(X108="",0,CEILING((X108/$H108),1)*$H108),"")</f>
        <v>11.2</v>
      </c>
      <c r="Z108" s="36">
        <f>IFERROR(IF(Y108=0,"",ROUNDUP(Y108/H108,0)*0.01898),"")</f>
        <v>1.898E-2</v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10.388392857142858</v>
      </c>
      <c r="BN108" s="64">
        <f>IFERROR(Y108*I108/H108,"0")</f>
        <v>11.635</v>
      </c>
      <c r="BO108" s="64">
        <f>IFERROR(1/J108*(X108/H108),"0")</f>
        <v>1.3950892857142858E-2</v>
      </c>
      <c r="BP108" s="64">
        <f>IFERROR(1/J108*(Y108/H108),"0")</f>
        <v>1.5625E-2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11.25</v>
      </c>
      <c r="Y110" s="752">
        <f>IFERROR(IF(X110="",0,CEILING((X110/$H110),1)*$H110),"")</f>
        <v>11.25</v>
      </c>
      <c r="Z110" s="36">
        <f>IFERROR(IF(Y110=0,"",ROUNDUP(Y110/H110,0)*0.00902),"")</f>
        <v>2.7060000000000001E-2</v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11.879999999999999</v>
      </c>
      <c r="BN110" s="64">
        <f>IFERROR(Y110*I110/H110,"0")</f>
        <v>11.879999999999999</v>
      </c>
      <c r="BO110" s="64">
        <f>IFERROR(1/J110*(X110/H110),"0")</f>
        <v>2.2727272727272728E-2</v>
      </c>
      <c r="BP110" s="64">
        <f>IFERROR(1/J110*(Y110/H110),"0")</f>
        <v>2.2727272727272728E-2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3.8928571428571428</v>
      </c>
      <c r="Y113" s="753">
        <f>IFERROR(Y108/H108,"0")+IFERROR(Y109/H109,"0")+IFERROR(Y110/H110,"0")+IFERROR(Y111/H111,"0")+IFERROR(Y112/H112,"0")</f>
        <v>4</v>
      </c>
      <c r="Z113" s="753">
        <f>IFERROR(IF(Z108="",0,Z108),"0")+IFERROR(IF(Z109="",0,Z109),"0")+IFERROR(IF(Z110="",0,Z110),"0")+IFERROR(IF(Z111="",0,Z111),"0")+IFERROR(IF(Z112="",0,Z112),"0")</f>
        <v>4.6039999999999998E-2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21.25</v>
      </c>
      <c r="Y114" s="753">
        <f>IFERROR(SUM(Y108:Y112),"0")</f>
        <v>22.45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60</v>
      </c>
      <c r="Y122" s="752">
        <f t="shared" ref="Y122:Y128" si="25">IFERROR(IF(X122="",0,CEILING((X122/$H122),1)*$H122),"")</f>
        <v>67.2</v>
      </c>
      <c r="Z122" s="36">
        <f>IFERROR(IF(Y122=0,"",ROUNDUP(Y122/H122,0)*0.01898),"")</f>
        <v>0.15184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63.664285714285711</v>
      </c>
      <c r="BN122" s="64">
        <f t="shared" ref="BN122:BN128" si="27">IFERROR(Y122*I122/H122,"0")</f>
        <v>71.304000000000002</v>
      </c>
      <c r="BO122" s="64">
        <f t="shared" ref="BO122:BO128" si="28">IFERROR(1/J122*(X122/H122),"0")</f>
        <v>0.11160714285714285</v>
      </c>
      <c r="BP122" s="64">
        <f t="shared" ref="BP122:BP128" si="29">IFERROR(1/J122*(Y122/H122),"0")</f>
        <v>0.125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16.2</v>
      </c>
      <c r="Y126" s="752">
        <f t="shared" si="25"/>
        <v>16.200000000000003</v>
      </c>
      <c r="Z126" s="36">
        <f>IFERROR(IF(Y126=0,"",ROUNDUP(Y126/H126,0)*0.00651),"")</f>
        <v>3.9059999999999997E-2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17.711999999999996</v>
      </c>
      <c r="BN126" s="64">
        <f t="shared" si="27"/>
        <v>17.712000000000003</v>
      </c>
      <c r="BO126" s="64">
        <f t="shared" si="28"/>
        <v>3.2967032967032968E-2</v>
      </c>
      <c r="BP126" s="64">
        <f t="shared" si="29"/>
        <v>3.2967032967032975E-2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13.142857142857142</v>
      </c>
      <c r="Y129" s="753">
        <f>IFERROR(Y122/H122,"0")+IFERROR(Y123/H123,"0")+IFERROR(Y124/H124,"0")+IFERROR(Y125/H125,"0")+IFERROR(Y126/H126,"0")+IFERROR(Y127/H127,"0")+IFERROR(Y128/H128,"0")</f>
        <v>14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0.19090000000000001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76.2</v>
      </c>
      <c r="Y130" s="753">
        <f>IFERROR(SUM(Y122:Y128),"0")</f>
        <v>83.4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3.2</v>
      </c>
      <c r="Y138" s="752">
        <f>IFERROR(IF(X138="",0,CEILING((X138/$H138),1)*$H138),"")</f>
        <v>3.2</v>
      </c>
      <c r="Z138" s="36">
        <f>IFERROR(IF(Y138=0,"",ROUNDUP(Y138/H138,0)*0.00651),"")</f>
        <v>6.5100000000000002E-3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3.38</v>
      </c>
      <c r="BN138" s="64">
        <f>IFERROR(Y138*I138/H138,"0")</f>
        <v>3.38</v>
      </c>
      <c r="BO138" s="64">
        <f>IFERROR(1/J138*(X138/H138),"0")</f>
        <v>5.4945054945054949E-3</v>
      </c>
      <c r="BP138" s="64">
        <f>IFERROR(1/J138*(Y138/H138),"0")</f>
        <v>5.4945054945054949E-3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1</v>
      </c>
      <c r="Y140" s="753">
        <f>IFERROR(Y138/H138,"0")+IFERROR(Y139/H139,"0")</f>
        <v>1</v>
      </c>
      <c r="Z140" s="753">
        <f>IFERROR(IF(Z138="",0,Z138),"0")+IFERROR(IF(Z139="",0,Z139),"0")</f>
        <v>6.5100000000000002E-3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3.2</v>
      </c>
      <c r="Y141" s="753">
        <f>IFERROR(SUM(Y138:Y139),"0")</f>
        <v>3.2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2.8</v>
      </c>
      <c r="Y144" s="752">
        <f>IFERROR(IF(X144="",0,CEILING((X144/$H144),1)*$H144),"")</f>
        <v>2.8</v>
      </c>
      <c r="Z144" s="36">
        <f>IFERROR(IF(Y144=0,"",ROUNDUP(Y144/H144,0)*0.00651),"")</f>
        <v>6.5100000000000002E-3</v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3.0679999999999996</v>
      </c>
      <c r="BN144" s="64">
        <f>IFERROR(Y144*I144/H144,"0")</f>
        <v>3.0679999999999996</v>
      </c>
      <c r="BO144" s="64">
        <f>IFERROR(1/J144*(X144/H144),"0")</f>
        <v>5.4945054945054949E-3</v>
      </c>
      <c r="BP144" s="64">
        <f>IFERROR(1/J144*(Y144/H144),"0")</f>
        <v>5.4945054945054949E-3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1</v>
      </c>
      <c r="Y145" s="753">
        <f>IFERROR(Y143/H143,"0")+IFERROR(Y144/H144,"0")</f>
        <v>1</v>
      </c>
      <c r="Z145" s="753">
        <f>IFERROR(IF(Z143="",0,Z143),"0")+IFERROR(IF(Z144="",0,Z144),"0")</f>
        <v>6.5100000000000002E-3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2.8</v>
      </c>
      <c r="Y146" s="753">
        <f>IFERROR(SUM(Y143:Y144),"0")</f>
        <v>2.8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45</v>
      </c>
      <c r="Y158" s="752">
        <f>IFERROR(IF(X158="",0,CEILING((X158/$H158),1)*$H158),"")</f>
        <v>45</v>
      </c>
      <c r="Z158" s="36">
        <f>IFERROR(IF(Y158=0,"",ROUNDUP(Y158/H158,0)*0.01898),"")</f>
        <v>9.4899999999999998E-2</v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47.925000000000004</v>
      </c>
      <c r="BN158" s="64">
        <f>IFERROR(Y158*I158/H158,"0")</f>
        <v>47.925000000000004</v>
      </c>
      <c r="BO158" s="64">
        <f>IFERROR(1/J158*(X158/H158),"0")</f>
        <v>7.8125E-2</v>
      </c>
      <c r="BP158" s="64">
        <f>IFERROR(1/J158*(Y158/H158),"0")</f>
        <v>7.8125E-2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8</v>
      </c>
      <c r="Y160" s="752">
        <f>IFERROR(IF(X160="",0,CEILING((X160/$H160),1)*$H160),"")</f>
        <v>9</v>
      </c>
      <c r="Z160" s="36">
        <f>IFERROR(IF(Y160=0,"",ROUNDUP(Y160/H160,0)*0.01898),"")</f>
        <v>1.898E-2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8.5200000000000014</v>
      </c>
      <c r="BN160" s="64">
        <f>IFERROR(Y160*I160/H160,"0")</f>
        <v>9.5850000000000009</v>
      </c>
      <c r="BO160" s="64">
        <f>IFERROR(1/J160*(X160/H160),"0")</f>
        <v>1.3888888888888888E-2</v>
      </c>
      <c r="BP160" s="64">
        <f>IFERROR(1/J160*(Y160/H160),"0")</f>
        <v>1.5625E-2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5.8888888888888893</v>
      </c>
      <c r="Y163" s="753">
        <f>IFERROR(Y158/H158,"0")+IFERROR(Y159/H159,"0")+IFERROR(Y160/H160,"0")+IFERROR(Y161/H161,"0")+IFERROR(Y162/H162,"0")</f>
        <v>6</v>
      </c>
      <c r="Z163" s="753">
        <f>IFERROR(IF(Z158="",0,Z158),"0")+IFERROR(IF(Z159="",0,Z159),"0")+IFERROR(IF(Z160="",0,Z160),"0")+IFERROR(IF(Z161="",0,Z161),"0")+IFERROR(IF(Z162="",0,Z162),"0")</f>
        <v>0.11388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53</v>
      </c>
      <c r="Y164" s="753">
        <f>IFERROR(SUM(Y158:Y162),"0")</f>
        <v>54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4</v>
      </c>
      <c r="Y177" s="752">
        <f t="shared" ref="Y177:Y184" si="30">IFERROR(IF(X177="",0,CEILING((X177/$H177),1)*$H177),"")</f>
        <v>4.2</v>
      </c>
      <c r="Z177" s="36">
        <f>IFERROR(IF(Y177=0,"",ROUNDUP(Y177/H177,0)*0.00902),"")</f>
        <v>9.0200000000000002E-3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4.2571428571428571</v>
      </c>
      <c r="BN177" s="64">
        <f t="shared" ref="BN177:BN184" si="32">IFERROR(Y177*I177/H177,"0")</f>
        <v>4.47</v>
      </c>
      <c r="BO177" s="64">
        <f t="shared" ref="BO177:BO184" si="33">IFERROR(1/J177*(X177/H177),"0")</f>
        <v>7.215007215007215E-3</v>
      </c>
      <c r="BP177" s="64">
        <f t="shared" ref="BP177:BP184" si="34">IFERROR(1/J177*(Y177/H177),"0")</f>
        <v>7.575757575757576E-3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4.1999999999999993</v>
      </c>
      <c r="Y180" s="752">
        <f t="shared" si="30"/>
        <v>4.2</v>
      </c>
      <c r="Z180" s="36">
        <f>IFERROR(IF(Y180=0,"",ROUNDUP(Y180/H180,0)*0.00502),"")</f>
        <v>1.004E-2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4.4599999999999991</v>
      </c>
      <c r="BN180" s="64">
        <f t="shared" si="32"/>
        <v>4.46</v>
      </c>
      <c r="BO180" s="64">
        <f t="shared" si="33"/>
        <v>8.5470085470085461E-3</v>
      </c>
      <c r="BP180" s="64">
        <f t="shared" si="34"/>
        <v>8.5470085470085479E-3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2.9523809523809517</v>
      </c>
      <c r="Y185" s="753">
        <f>IFERROR(Y177/H177,"0")+IFERROR(Y178/H178,"0")+IFERROR(Y179/H179,"0")+IFERROR(Y180/H180,"0")+IFERROR(Y181/H181,"0")+IFERROR(Y182/H182,"0")+IFERROR(Y183/H183,"0")+IFERROR(Y184/H184,"0")</f>
        <v>3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1.9060000000000001E-2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8.1999999999999993</v>
      </c>
      <c r="Y186" s="753">
        <f>IFERROR(SUM(Y177:Y184),"0")</f>
        <v>8.4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55</v>
      </c>
      <c r="Y199" s="752">
        <f t="shared" ref="Y199:Y206" si="35">IFERROR(IF(X199="",0,CEILING((X199/$H199),1)*$H199),"")</f>
        <v>59.400000000000006</v>
      </c>
      <c r="Z199" s="36">
        <f>IFERROR(IF(Y199=0,"",ROUNDUP(Y199/H199,0)*0.00902),"")</f>
        <v>9.9220000000000003E-2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57.138888888888886</v>
      </c>
      <c r="BN199" s="64">
        <f t="shared" ref="BN199:BN206" si="37">IFERROR(Y199*I199/H199,"0")</f>
        <v>61.71</v>
      </c>
      <c r="BO199" s="64">
        <f t="shared" ref="BO199:BO206" si="38">IFERROR(1/J199*(X199/H199),"0")</f>
        <v>7.716049382716049E-2</v>
      </c>
      <c r="BP199" s="64">
        <f t="shared" ref="BP199:BP206" si="39">IFERROR(1/J199*(Y199/H199),"0")</f>
        <v>8.3333333333333343E-2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25</v>
      </c>
      <c r="Y200" s="752">
        <f t="shared" si="35"/>
        <v>27</v>
      </c>
      <c r="Z200" s="36">
        <f>IFERROR(IF(Y200=0,"",ROUNDUP(Y200/H200,0)*0.00902),"")</f>
        <v>4.5100000000000001E-2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25.972222222222221</v>
      </c>
      <c r="BN200" s="64">
        <f t="shared" si="37"/>
        <v>28.049999999999997</v>
      </c>
      <c r="BO200" s="64">
        <f t="shared" si="38"/>
        <v>3.5072951739618406E-2</v>
      </c>
      <c r="BP200" s="64">
        <f t="shared" si="39"/>
        <v>3.787878787878788E-2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30</v>
      </c>
      <c r="Y201" s="752">
        <f t="shared" si="35"/>
        <v>32.400000000000006</v>
      </c>
      <c r="Z201" s="36">
        <f>IFERROR(IF(Y201=0,"",ROUNDUP(Y201/H201,0)*0.00902),"")</f>
        <v>5.4120000000000001E-2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31.166666666666668</v>
      </c>
      <c r="BN201" s="64">
        <f t="shared" si="37"/>
        <v>33.660000000000004</v>
      </c>
      <c r="BO201" s="64">
        <f t="shared" si="38"/>
        <v>4.208754208754209E-2</v>
      </c>
      <c r="BP201" s="64">
        <f t="shared" si="39"/>
        <v>4.5454545454545463E-2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20</v>
      </c>
      <c r="Y202" s="752">
        <f t="shared" si="35"/>
        <v>21.6</v>
      </c>
      <c r="Z202" s="36">
        <f>IFERROR(IF(Y202=0,"",ROUNDUP(Y202/H202,0)*0.00902),"")</f>
        <v>3.6080000000000001E-2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20.777777777777779</v>
      </c>
      <c r="BN202" s="64">
        <f t="shared" si="37"/>
        <v>22.44</v>
      </c>
      <c r="BO202" s="64">
        <f t="shared" si="38"/>
        <v>2.8058361391694722E-2</v>
      </c>
      <c r="BP202" s="64">
        <f t="shared" si="39"/>
        <v>3.0303030303030304E-2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24.074074074074073</v>
      </c>
      <c r="Y207" s="753">
        <f>IFERROR(Y199/H199,"0")+IFERROR(Y200/H200,"0")+IFERROR(Y201/H201,"0")+IFERROR(Y202/H202,"0")+IFERROR(Y203/H203,"0")+IFERROR(Y204/H204,"0")+IFERROR(Y205/H205,"0")+IFERROR(Y206/H206,"0")</f>
        <v>26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0.23452000000000001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130</v>
      </c>
      <c r="Y208" s="753">
        <f>IFERROR(SUM(Y199:Y206),"0")</f>
        <v>140.4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18</v>
      </c>
      <c r="Y211" s="752">
        <f t="shared" si="40"/>
        <v>23.4</v>
      </c>
      <c r="Z211" s="36">
        <f>IFERROR(IF(Y211=0,"",ROUNDUP(Y211/H211,0)*0.01898),"")</f>
        <v>5.6940000000000004E-2</v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19.197692307692311</v>
      </c>
      <c r="BN211" s="64">
        <f t="shared" si="42"/>
        <v>24.957000000000001</v>
      </c>
      <c r="BO211" s="64">
        <f t="shared" si="43"/>
        <v>3.6057692307692311E-2</v>
      </c>
      <c r="BP211" s="64">
        <f t="shared" si="44"/>
        <v>4.6875E-2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8</v>
      </c>
      <c r="Y214" s="752">
        <f t="shared" si="40"/>
        <v>9.6</v>
      </c>
      <c r="Z214" s="36">
        <f t="shared" ref="Z214:Z220" si="45">IFERROR(IF(Y214=0,"",ROUNDUP(Y214/H214,0)*0.00651),"")</f>
        <v>2.6040000000000001E-2</v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8.9</v>
      </c>
      <c r="BN214" s="64">
        <f t="shared" si="42"/>
        <v>10.68</v>
      </c>
      <c r="BO214" s="64">
        <f t="shared" si="43"/>
        <v>1.8315018315018316E-2</v>
      </c>
      <c r="BP214" s="64">
        <f t="shared" si="44"/>
        <v>2.197802197802198E-2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18</v>
      </c>
      <c r="Y216" s="752">
        <f t="shared" si="40"/>
        <v>19.2</v>
      </c>
      <c r="Z216" s="36">
        <f t="shared" si="45"/>
        <v>5.2080000000000001E-2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19.890000000000004</v>
      </c>
      <c r="BN216" s="64">
        <f t="shared" si="42"/>
        <v>21.216000000000001</v>
      </c>
      <c r="BO216" s="64">
        <f t="shared" si="43"/>
        <v>4.1208791208791215E-2</v>
      </c>
      <c r="BP216" s="64">
        <f t="shared" si="44"/>
        <v>4.3956043956043959E-2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9</v>
      </c>
      <c r="Y217" s="752">
        <f t="shared" si="40"/>
        <v>9.6</v>
      </c>
      <c r="Z217" s="36">
        <f t="shared" si="45"/>
        <v>2.6040000000000001E-2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9.9450000000000021</v>
      </c>
      <c r="BN217" s="64">
        <f t="shared" si="42"/>
        <v>10.608000000000001</v>
      </c>
      <c r="BO217" s="64">
        <f t="shared" si="43"/>
        <v>2.0604395604395608E-2</v>
      </c>
      <c r="BP217" s="64">
        <f t="shared" si="44"/>
        <v>2.197802197802198E-2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4.8000000000000007</v>
      </c>
      <c r="Y220" s="752">
        <f t="shared" si="40"/>
        <v>4.8</v>
      </c>
      <c r="Z220" s="36">
        <f t="shared" si="45"/>
        <v>1.302E-2</v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5.3160000000000007</v>
      </c>
      <c r="BN220" s="64">
        <f t="shared" si="42"/>
        <v>5.3159999999999998</v>
      </c>
      <c r="BO220" s="64">
        <f t="shared" si="43"/>
        <v>1.0989010989010992E-2</v>
      </c>
      <c r="BP220" s="64">
        <f t="shared" si="44"/>
        <v>1.098901098901099E-2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18.891025641025642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21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0.17412000000000002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57.8</v>
      </c>
      <c r="Y222" s="753">
        <f>IFERROR(SUM(Y210:Y220),"0")</f>
        <v>66.600000000000009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60</v>
      </c>
      <c r="Y227" s="752">
        <f t="shared" si="46"/>
        <v>60.800000000000004</v>
      </c>
      <c r="Z227" s="36">
        <f>IFERROR(IF(Y227=0,"",ROUNDUP(Y227/H227,0)*0.00902),"")</f>
        <v>0.17138</v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64.987499999999997</v>
      </c>
      <c r="BN227" s="64">
        <f t="shared" si="48"/>
        <v>65.853999999999999</v>
      </c>
      <c r="BO227" s="64">
        <f t="shared" si="49"/>
        <v>0.14204545454545456</v>
      </c>
      <c r="BP227" s="64">
        <f t="shared" si="50"/>
        <v>0.14393939393939395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18.75</v>
      </c>
      <c r="Y230" s="753">
        <f>IFERROR(Y224/H224,"0")+IFERROR(Y225/H225,"0")+IFERROR(Y226/H226,"0")+IFERROR(Y227/H227,"0")+IFERROR(Y228/H228,"0")+IFERROR(Y229/H229,"0")</f>
        <v>19</v>
      </c>
      <c r="Z230" s="753">
        <f>IFERROR(IF(Z224="",0,Z224),"0")+IFERROR(IF(Z225="",0,Z225),"0")+IFERROR(IF(Z226="",0,Z226),"0")+IFERROR(IF(Z227="",0,Z227),"0")+IFERROR(IF(Z228="",0,Z228),"0")+IFERROR(IF(Z229="",0,Z229),"0")</f>
        <v>0.17138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60</v>
      </c>
      <c r="Y231" s="753">
        <f>IFERROR(SUM(Y224:Y229),"0")</f>
        <v>60.800000000000004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70</v>
      </c>
      <c r="Y263" s="752">
        <f t="shared" ref="Y263:Y271" si="61">IFERROR(IF(X263="",0,CEILING((X263/$H263),1)*$H263),"")</f>
        <v>75.600000000000009</v>
      </c>
      <c r="Z263" s="36">
        <f>IFERROR(IF(Y263=0,"",ROUNDUP(Y263/H263,0)*0.01898),"")</f>
        <v>0.13286000000000001</v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72.819444444444429</v>
      </c>
      <c r="BN263" s="64">
        <f t="shared" ref="BN263:BN271" si="63">IFERROR(Y263*I263/H263,"0")</f>
        <v>78.64500000000001</v>
      </c>
      <c r="BO263" s="64">
        <f t="shared" ref="BO263:BO271" si="64">IFERROR(1/J263*(X263/H263),"0")</f>
        <v>0.10127314814814814</v>
      </c>
      <c r="BP263" s="64">
        <f t="shared" ref="BP263:BP271" si="65">IFERROR(1/J263*(Y263/H263),"0")</f>
        <v>0.109375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180</v>
      </c>
      <c r="Y264" s="752">
        <f t="shared" si="61"/>
        <v>183.60000000000002</v>
      </c>
      <c r="Z264" s="36">
        <f>IFERROR(IF(Y264=0,"",ROUNDUP(Y264/H264,0)*0.01898),"")</f>
        <v>0.32266</v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187.24999999999997</v>
      </c>
      <c r="BN264" s="64">
        <f t="shared" si="63"/>
        <v>190.995</v>
      </c>
      <c r="BO264" s="64">
        <f t="shared" si="64"/>
        <v>0.26041666666666663</v>
      </c>
      <c r="BP264" s="64">
        <f t="shared" si="65"/>
        <v>0.265625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5</v>
      </c>
      <c r="Y268" s="752">
        <f t="shared" si="61"/>
        <v>8</v>
      </c>
      <c r="Z268" s="36">
        <f>IFERROR(IF(Y268=0,"",ROUNDUP(Y268/H268,0)*0.00902),"")</f>
        <v>1.804E-2</v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5.2625000000000002</v>
      </c>
      <c r="BN268" s="64">
        <f t="shared" si="63"/>
        <v>8.42</v>
      </c>
      <c r="BO268" s="64">
        <f t="shared" si="64"/>
        <v>9.46969696969697E-3</v>
      </c>
      <c r="BP268" s="64">
        <f t="shared" si="65"/>
        <v>1.5151515151515152E-2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16</v>
      </c>
      <c r="Y271" s="752">
        <f t="shared" si="61"/>
        <v>20</v>
      </c>
      <c r="Z271" s="36">
        <f>IFERROR(IF(Y271=0,"",ROUNDUP(Y271/H271,0)*0.00902),"")</f>
        <v>3.6080000000000001E-2</v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16.672000000000001</v>
      </c>
      <c r="BN271" s="64">
        <f t="shared" si="63"/>
        <v>20.84</v>
      </c>
      <c r="BO271" s="64">
        <f t="shared" si="64"/>
        <v>2.4242424242424246E-2</v>
      </c>
      <c r="BP271" s="64">
        <f t="shared" si="65"/>
        <v>3.0303030303030304E-2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27.598148148148145</v>
      </c>
      <c r="Y272" s="753">
        <f>IFERROR(Y263/H263,"0")+IFERROR(Y264/H264,"0")+IFERROR(Y265/H265,"0")+IFERROR(Y266/H266,"0")+IFERROR(Y267/H267,"0")+IFERROR(Y268/H268,"0")+IFERROR(Y269/H269,"0")+IFERROR(Y270/H270,"0")+IFERROR(Y271/H271,"0")</f>
        <v>30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0.50964000000000009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271</v>
      </c>
      <c r="Y273" s="753">
        <f>IFERROR(SUM(Y263:Y271),"0")</f>
        <v>287.20000000000005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3.5</v>
      </c>
      <c r="Y331" s="752">
        <f>IFERROR(IF(X331="",0,CEILING((X331/$H331),1)*$H331),"")</f>
        <v>4.2</v>
      </c>
      <c r="Z331" s="36">
        <f>IFERROR(IF(Y331=0,"",ROUNDUP(Y331/H331,0)*0.00502),"")</f>
        <v>1.004E-2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3.666666666666667</v>
      </c>
      <c r="BN331" s="64">
        <f>IFERROR(Y331*I331/H331,"0")</f>
        <v>4.4000000000000004</v>
      </c>
      <c r="BO331" s="64">
        <f>IFERROR(1/J331*(X331/H331),"0")</f>
        <v>7.1225071225071226E-3</v>
      </c>
      <c r="BP331" s="64">
        <f>IFERROR(1/J331*(Y331/H331),"0")</f>
        <v>8.5470085470085479E-3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1.6666666666666665</v>
      </c>
      <c r="Y333" s="753">
        <f>IFERROR(Y331/H331,"0")+IFERROR(Y332/H332,"0")</f>
        <v>2</v>
      </c>
      <c r="Z333" s="753">
        <f>IFERROR(IF(Z331="",0,Z331),"0")+IFERROR(IF(Z332="",0,Z332),"0")</f>
        <v>1.004E-2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3.5</v>
      </c>
      <c r="Y334" s="753">
        <f>IFERROR(SUM(Y331:Y332),"0")</f>
        <v>4.2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150</v>
      </c>
      <c r="Y346" s="752">
        <f t="shared" ref="Y346:Y353" si="71">IFERROR(IF(X346="",0,CEILING((X346/$H346),1)*$H346),"")</f>
        <v>151.20000000000002</v>
      </c>
      <c r="Z346" s="36">
        <f>IFERROR(IF(Y346=0,"",ROUNDUP(Y346/H346,0)*0.01898),"")</f>
        <v>0.26572000000000001</v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156.04166666666666</v>
      </c>
      <c r="BN346" s="64">
        <f t="shared" ref="BN346:BN353" si="73">IFERROR(Y346*I346/H346,"0")</f>
        <v>157.29000000000002</v>
      </c>
      <c r="BO346" s="64">
        <f t="shared" ref="BO346:BO353" si="74">IFERROR(1/J346*(X346/H346),"0")</f>
        <v>0.21701388888888887</v>
      </c>
      <c r="BP346" s="64">
        <f t="shared" ref="BP346:BP353" si="75">IFERROR(1/J346*(Y346/H346),"0")</f>
        <v>0.21875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950</v>
      </c>
      <c r="Y348" s="752">
        <f t="shared" si="71"/>
        <v>950.40000000000009</v>
      </c>
      <c r="Z348" s="36">
        <f>IFERROR(IF(Y348=0,"",ROUNDUP(Y348/H348,0)*0.01898),"")</f>
        <v>1.6702399999999999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988.2638888888888</v>
      </c>
      <c r="BN348" s="64">
        <f t="shared" si="73"/>
        <v>988.68</v>
      </c>
      <c r="BO348" s="64">
        <f t="shared" si="74"/>
        <v>1.3744212962962963</v>
      </c>
      <c r="BP348" s="64">
        <f t="shared" si="75"/>
        <v>1.375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180</v>
      </c>
      <c r="Y349" s="752">
        <f t="shared" si="71"/>
        <v>183.60000000000002</v>
      </c>
      <c r="Z349" s="36">
        <f>IFERROR(IF(Y349=0,"",ROUNDUP(Y349/H349,0)*0.01898),"")</f>
        <v>0.32266</v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187.24999999999997</v>
      </c>
      <c r="BN349" s="64">
        <f t="shared" si="73"/>
        <v>190.995</v>
      </c>
      <c r="BO349" s="64">
        <f t="shared" si="74"/>
        <v>0.26041666666666663</v>
      </c>
      <c r="BP349" s="64">
        <f t="shared" si="75"/>
        <v>0.265625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12</v>
      </c>
      <c r="Y350" s="752">
        <f t="shared" si="71"/>
        <v>12</v>
      </c>
      <c r="Z350" s="36">
        <f>IFERROR(IF(Y350=0,"",ROUNDUP(Y350/H350,0)*0.00902),"")</f>
        <v>2.7060000000000001E-2</v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12.629999999999999</v>
      </c>
      <c r="BN350" s="64">
        <f t="shared" si="73"/>
        <v>12.629999999999999</v>
      </c>
      <c r="BO350" s="64">
        <f t="shared" si="74"/>
        <v>2.2727272727272728E-2</v>
      </c>
      <c r="BP350" s="64">
        <f t="shared" si="75"/>
        <v>2.2727272727272728E-2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190</v>
      </c>
      <c r="Y353" s="752">
        <f t="shared" si="71"/>
        <v>190</v>
      </c>
      <c r="Z353" s="36">
        <f>IFERROR(IF(Y353=0,"",ROUNDUP(Y353/H353,0)*0.00902),"")</f>
        <v>0.34276000000000001</v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197.98</v>
      </c>
      <c r="BN353" s="64">
        <f t="shared" si="73"/>
        <v>197.98</v>
      </c>
      <c r="BO353" s="64">
        <f t="shared" si="74"/>
        <v>0.2878787878787879</v>
      </c>
      <c r="BP353" s="64">
        <f t="shared" si="75"/>
        <v>0.2878787878787879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159.5185185185185</v>
      </c>
      <c r="Y354" s="753">
        <f>IFERROR(Y346/H346,"0")+IFERROR(Y347/H347,"0")+IFERROR(Y348/H348,"0")+IFERROR(Y349/H349,"0")+IFERROR(Y350/H350,"0")+IFERROR(Y351/H351,"0")+IFERROR(Y352/H352,"0")+IFERROR(Y353/H353,"0")</f>
        <v>160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2.6284400000000003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1482</v>
      </c>
      <c r="Y355" s="753">
        <f>IFERROR(SUM(Y346:Y353),"0")</f>
        <v>1487.2000000000003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201</v>
      </c>
      <c r="Y357" s="752">
        <f>IFERROR(IF(X357="",0,CEILING((X357/$H357),1)*$H357),"")</f>
        <v>201.60000000000002</v>
      </c>
      <c r="Z357" s="36">
        <f>IFERROR(IF(Y357=0,"",ROUNDUP(Y357/H357,0)*0.00902),"")</f>
        <v>0.43296000000000001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213.92142857142855</v>
      </c>
      <c r="BN357" s="64">
        <f>IFERROR(Y357*I357/H357,"0")</f>
        <v>214.56</v>
      </c>
      <c r="BO357" s="64">
        <f>IFERROR(1/J357*(X357/H357),"0")</f>
        <v>0.36255411255411252</v>
      </c>
      <c r="BP357" s="64">
        <f>IFERROR(1/J357*(Y357/H357),"0")</f>
        <v>0.36363636363636365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318</v>
      </c>
      <c r="Y358" s="752">
        <f>IFERROR(IF(X358="",0,CEILING((X358/$H358),1)*$H358),"")</f>
        <v>319.2</v>
      </c>
      <c r="Z358" s="36">
        <f>IFERROR(IF(Y358=0,"",ROUNDUP(Y358/H358,0)*0.00902),"")</f>
        <v>0.68552000000000002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338.44285714285706</v>
      </c>
      <c r="BN358" s="64">
        <f>IFERROR(Y358*I358/H358,"0")</f>
        <v>339.71999999999997</v>
      </c>
      <c r="BO358" s="64">
        <f>IFERROR(1/J358*(X358/H358),"0")</f>
        <v>0.57359307359307354</v>
      </c>
      <c r="BP358" s="64">
        <f>IFERROR(1/J358*(Y358/H358),"0")</f>
        <v>0.5757575757575758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43.4</v>
      </c>
      <c r="Y360" s="752">
        <f>IFERROR(IF(X360="",0,CEILING((X360/$H360),1)*$H360),"")</f>
        <v>44.1</v>
      </c>
      <c r="Z360" s="36">
        <f>IFERROR(IF(Y360=0,"",ROUNDUP(Y360/H360,0)*0.00502),"")</f>
        <v>0.10542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46.086666666666666</v>
      </c>
      <c r="BN360" s="64">
        <f>IFERROR(Y360*I360/H360,"0")</f>
        <v>46.83</v>
      </c>
      <c r="BO360" s="64">
        <f>IFERROR(1/J360*(X360/H360),"0")</f>
        <v>8.8319088319088315E-2</v>
      </c>
      <c r="BP360" s="64">
        <f>IFERROR(1/J360*(Y360/H360),"0")</f>
        <v>8.9743589743589758E-2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144.23809523809521</v>
      </c>
      <c r="Y361" s="753">
        <f>IFERROR(Y357/H357,"0")+IFERROR(Y358/H358,"0")+IFERROR(Y359/H359,"0")+IFERROR(Y360/H360,"0")</f>
        <v>145</v>
      </c>
      <c r="Z361" s="753">
        <f>IFERROR(IF(Z357="",0,Z357),"0")+IFERROR(IF(Z358="",0,Z358),"0")+IFERROR(IF(Z359="",0,Z359),"0")+IFERROR(IF(Z360="",0,Z360),"0")</f>
        <v>1.2239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562.4</v>
      </c>
      <c r="Y362" s="753">
        <f>IFERROR(SUM(Y357:Y360),"0")</f>
        <v>564.9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4230</v>
      </c>
      <c r="Y364" s="752">
        <f t="shared" ref="Y364:Y369" si="76">IFERROR(IF(X364="",0,CEILING((X364/$H364),1)*$H364),"")</f>
        <v>4235.3999999999996</v>
      </c>
      <c r="Z364" s="36">
        <f>IFERROR(IF(Y364=0,"",ROUNDUP(Y364/H364,0)*0.01898),"")</f>
        <v>10.306140000000001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4508.2038461538468</v>
      </c>
      <c r="BN364" s="64">
        <f t="shared" ref="BN364:BN369" si="78">IFERROR(Y364*I364/H364,"0")</f>
        <v>4513.9589999999998</v>
      </c>
      <c r="BO364" s="64">
        <f t="shared" ref="BO364:BO369" si="79">IFERROR(1/J364*(X364/H364),"0")</f>
        <v>8.4735576923076916</v>
      </c>
      <c r="BP364" s="64">
        <f t="shared" ref="BP364:BP369" si="80">IFERROR(1/J364*(Y364/H364),"0")</f>
        <v>8.484375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542.30769230769226</v>
      </c>
      <c r="Y370" s="753">
        <f>IFERROR(Y364/H364,"0")+IFERROR(Y365/H365,"0")+IFERROR(Y366/H366,"0")+IFERROR(Y367/H367,"0")+IFERROR(Y368/H368,"0")+IFERROR(Y369/H369,"0")</f>
        <v>543</v>
      </c>
      <c r="Z370" s="753">
        <f>IFERROR(IF(Z364="",0,Z364),"0")+IFERROR(IF(Z365="",0,Z365),"0")+IFERROR(IF(Z366="",0,Z366),"0")+IFERROR(IF(Z367="",0,Z367),"0")+IFERROR(IF(Z368="",0,Z368),"0")+IFERROR(IF(Z369="",0,Z369),"0")</f>
        <v>10.306140000000001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4230</v>
      </c>
      <c r="Y371" s="753">
        <f>IFERROR(SUM(Y364:Y369),"0")</f>
        <v>4235.3999999999996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204</v>
      </c>
      <c r="Y374" s="752">
        <f>IFERROR(IF(X374="",0,CEILING((X374/$H374),1)*$H374),"")</f>
        <v>210.6</v>
      </c>
      <c r="Z374" s="36">
        <f>IFERROR(IF(Y374=0,"",ROUNDUP(Y374/H374,0)*0.01898),"")</f>
        <v>0.51246000000000003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217.5738461538462</v>
      </c>
      <c r="BN374" s="64">
        <f>IFERROR(Y374*I374/H374,"0")</f>
        <v>224.61300000000003</v>
      </c>
      <c r="BO374" s="64">
        <f>IFERROR(1/J374*(X374/H374),"0")</f>
        <v>0.40865384615384615</v>
      </c>
      <c r="BP374" s="64">
        <f>IFERROR(1/J374*(Y374/H374),"0")</f>
        <v>0.421875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81</v>
      </c>
      <c r="Y376" s="752">
        <f>IFERROR(IF(X376="",0,CEILING((X376/$H376),1)*$H376),"")</f>
        <v>84</v>
      </c>
      <c r="Z376" s="36">
        <f>IFERROR(IF(Y376=0,"",ROUNDUP(Y376/H376,0)*0.01898),"")</f>
        <v>0.1898</v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86.004642857142869</v>
      </c>
      <c r="BN376" s="64">
        <f>IFERROR(Y376*I376/H376,"0")</f>
        <v>89.19</v>
      </c>
      <c r="BO376" s="64">
        <f>IFERROR(1/J376*(X376/H376),"0")</f>
        <v>0.15066964285714285</v>
      </c>
      <c r="BP376" s="64">
        <f>IFERROR(1/J376*(Y376/H376),"0")</f>
        <v>0.15625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35.796703296703299</v>
      </c>
      <c r="Y377" s="753">
        <f>IFERROR(Y373/H373,"0")+IFERROR(Y374/H374,"0")+IFERROR(Y375/H375,"0")+IFERROR(Y376/H376,"0")</f>
        <v>37</v>
      </c>
      <c r="Z377" s="753">
        <f>IFERROR(IF(Z373="",0,Z373),"0")+IFERROR(IF(Z374="",0,Z374),"0")+IFERROR(IF(Z375="",0,Z375),"0")+IFERROR(IF(Z376="",0,Z376),"0")</f>
        <v>0.70226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285</v>
      </c>
      <c r="Y378" s="753">
        <f>IFERROR(SUM(Y373:Y376),"0")</f>
        <v>294.60000000000002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10.199999999999999</v>
      </c>
      <c r="Y383" s="752">
        <f>IFERROR(IF(X383="",0,CEILING((X383/$H383),1)*$H383),"")</f>
        <v>10.199999999999999</v>
      </c>
      <c r="Z383" s="36">
        <f>IFERROR(IF(Y383=0,"",ROUNDUP(Y383/H383,0)*0.00651),"")</f>
        <v>2.6040000000000001E-2</v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11.52</v>
      </c>
      <c r="BN383" s="64">
        <f>IFERROR(Y383*I383/H383,"0")</f>
        <v>11.52</v>
      </c>
      <c r="BO383" s="64">
        <f>IFERROR(1/J383*(X383/H383),"0")</f>
        <v>2.197802197802198E-2</v>
      </c>
      <c r="BP383" s="64">
        <f>IFERROR(1/J383*(Y383/H383),"0")</f>
        <v>2.197802197802198E-2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4</v>
      </c>
      <c r="Y384" s="753">
        <f>IFERROR(Y380/H380,"0")+IFERROR(Y381/H381,"0")+IFERROR(Y382/H382,"0")+IFERROR(Y383/H383,"0")</f>
        <v>4</v>
      </c>
      <c r="Z384" s="753">
        <f>IFERROR(IF(Z380="",0,Z380),"0")+IFERROR(IF(Z381="",0,Z381),"0")+IFERROR(IF(Z382="",0,Z382),"0")+IFERROR(IF(Z383="",0,Z383),"0")</f>
        <v>2.6040000000000001E-2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10.199999999999999</v>
      </c>
      <c r="Y385" s="753">
        <f>IFERROR(SUM(Y380:Y383),"0")</f>
        <v>10.199999999999999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20</v>
      </c>
      <c r="Y398" s="75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21.281481481481482</v>
      </c>
      <c r="BN398" s="64">
        <f>IFERROR(Y398*I398/H398,"0")</f>
        <v>25.856999999999996</v>
      </c>
      <c r="BO398" s="64">
        <f>IFERROR(1/J398*(X398/H398),"0")</f>
        <v>3.8580246913580252E-2</v>
      </c>
      <c r="BP398" s="64">
        <f>IFERROR(1/J398*(Y398/H398),"0")</f>
        <v>4.6875E-2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68.599999999999994</v>
      </c>
      <c r="Y399" s="752">
        <f>IFERROR(IF(X399="",0,CEILING((X399/$H399),1)*$H399),"")</f>
        <v>69.3</v>
      </c>
      <c r="Z399" s="36">
        <f>IFERROR(IF(Y399=0,"",ROUNDUP(Y399/H399,0)*0.00651),"")</f>
        <v>0.21482999999999999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76.831999999999994</v>
      </c>
      <c r="BN399" s="64">
        <f>IFERROR(Y399*I399/H399,"0")</f>
        <v>77.615999999999985</v>
      </c>
      <c r="BO399" s="64">
        <f>IFERROR(1/J399*(X399/H399),"0")</f>
        <v>0.17948717948717949</v>
      </c>
      <c r="BP399" s="64">
        <f>IFERROR(1/J399*(Y399/H399),"0")</f>
        <v>0.18131868131868134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32.200000000000003</v>
      </c>
      <c r="Y400" s="752">
        <f>IFERROR(IF(X400="",0,CEILING((X400/$H400),1)*$H400),"")</f>
        <v>33.6</v>
      </c>
      <c r="Z400" s="36">
        <f>IFERROR(IF(Y400=0,"",ROUNDUP(Y400/H400,0)*0.00651),"")</f>
        <v>0.10416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35.879999999999995</v>
      </c>
      <c r="BN400" s="64">
        <f>IFERROR(Y400*I400/H400,"0")</f>
        <v>37.44</v>
      </c>
      <c r="BO400" s="64">
        <f>IFERROR(1/J400*(X400/H400),"0")</f>
        <v>8.4249084249084255E-2</v>
      </c>
      <c r="BP400" s="64">
        <f>IFERROR(1/J400*(Y400/H400),"0")</f>
        <v>8.7912087912087919E-2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50.469135802469133</v>
      </c>
      <c r="Y401" s="753">
        <f>IFERROR(Y398/H398,"0")+IFERROR(Y399/H399,"0")+IFERROR(Y400/H400,"0")</f>
        <v>52</v>
      </c>
      <c r="Z401" s="753">
        <f>IFERROR(IF(Z398="",0,Z398),"0")+IFERROR(IF(Z399="",0,Z399),"0")+IFERROR(IF(Z400="",0,Z400),"0")</f>
        <v>0.37592999999999999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120.8</v>
      </c>
      <c r="Y402" s="753">
        <f>IFERROR(SUM(Y398:Y400),"0")</f>
        <v>127.19999999999999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145</v>
      </c>
      <c r="Y406" s="752">
        <f t="shared" ref="Y406:Y415" si="81">IFERROR(IF(X406="",0,CEILING((X406/$H406),1)*$H406),"")</f>
        <v>150</v>
      </c>
      <c r="Z406" s="36">
        <f>IFERROR(IF(Y406=0,"",ROUNDUP(Y406/H406,0)*0.02175),"")</f>
        <v>0.21749999999999997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149.63999999999999</v>
      </c>
      <c r="BN406" s="64">
        <f t="shared" ref="BN406:BN415" si="83">IFERROR(Y406*I406/H406,"0")</f>
        <v>154.80000000000001</v>
      </c>
      <c r="BO406" s="64">
        <f t="shared" ref="BO406:BO415" si="84">IFERROR(1/J406*(X406/H406),"0")</f>
        <v>0.20138888888888887</v>
      </c>
      <c r="BP406" s="64">
        <f t="shared" ref="BP406:BP415" si="85">IFERROR(1/J406*(Y406/H406),"0")</f>
        <v>0.20833333333333331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665</v>
      </c>
      <c r="Y408" s="752">
        <f t="shared" si="81"/>
        <v>675</v>
      </c>
      <c r="Z408" s="36">
        <f>IFERROR(IF(Y408=0,"",ROUNDUP(Y408/H408,0)*0.02175),"")</f>
        <v>0.9787499999999999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686.28000000000009</v>
      </c>
      <c r="BN408" s="64">
        <f t="shared" si="83"/>
        <v>696.6</v>
      </c>
      <c r="BO408" s="64">
        <f t="shared" si="84"/>
        <v>0.92361111111111116</v>
      </c>
      <c r="BP408" s="64">
        <f t="shared" si="85"/>
        <v>0.9375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1250</v>
      </c>
      <c r="Y412" s="752">
        <f t="shared" si="81"/>
        <v>1260</v>
      </c>
      <c r="Z412" s="36">
        <f>IFERROR(IF(Y412=0,"",ROUNDUP(Y412/H412,0)*0.02175),"")</f>
        <v>1.827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1290</v>
      </c>
      <c r="BN412" s="64">
        <f t="shared" si="83"/>
        <v>1300.32</v>
      </c>
      <c r="BO412" s="64">
        <f t="shared" si="84"/>
        <v>1.7361111111111109</v>
      </c>
      <c r="BP412" s="64">
        <f t="shared" si="85"/>
        <v>1.75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137.33333333333331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139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3.02325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2060</v>
      </c>
      <c r="Y417" s="753">
        <f>IFERROR(SUM(Y406:Y415),"0")</f>
        <v>2085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1535</v>
      </c>
      <c r="Y419" s="752">
        <f>IFERROR(IF(X419="",0,CEILING((X419/$H419),1)*$H419),"")</f>
        <v>1545</v>
      </c>
      <c r="Z419" s="36">
        <f>IFERROR(IF(Y419=0,"",ROUNDUP(Y419/H419,0)*0.02175),"")</f>
        <v>2.2402499999999996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1584.12</v>
      </c>
      <c r="BN419" s="64">
        <f>IFERROR(Y419*I419/H419,"0")</f>
        <v>1594.44</v>
      </c>
      <c r="BO419" s="64">
        <f>IFERROR(1/J419*(X419/H419),"0")</f>
        <v>2.1319444444444442</v>
      </c>
      <c r="BP419" s="64">
        <f>IFERROR(1/J419*(Y419/H419),"0")</f>
        <v>2.145833333333333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4</v>
      </c>
      <c r="Y420" s="75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103.33333333333333</v>
      </c>
      <c r="Y421" s="753">
        <f>IFERROR(Y419/H419,"0")+IFERROR(Y420/H420,"0")</f>
        <v>104</v>
      </c>
      <c r="Z421" s="753">
        <f>IFERROR(IF(Z419="",0,Z419),"0")+IFERROR(IF(Z420="",0,Z420),"0")</f>
        <v>2.2492699999999997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1539</v>
      </c>
      <c r="Y422" s="753">
        <f>IFERROR(SUM(Y419:Y420),"0")</f>
        <v>1549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10</v>
      </c>
      <c r="Y464" s="752">
        <f t="shared" ref="Y464:Y480" si="9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10.388888888888889</v>
      </c>
      <c r="BN464" s="64">
        <f t="shared" ref="BN464:BN480" si="93">IFERROR(Y464*I464/H464,"0")</f>
        <v>11.22</v>
      </c>
      <c r="BO464" s="64">
        <f t="shared" ref="BO464:BO480" si="94">IFERROR(1/J464*(X464/H464),"0")</f>
        <v>1.4029180695847361E-2</v>
      </c>
      <c r="BP464" s="64">
        <f t="shared" ref="BP464:BP480" si="95">IFERROR(1/J464*(Y464/H464),"0")</f>
        <v>1.5151515151515152E-2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6.3</v>
      </c>
      <c r="Y469" s="752">
        <f t="shared" si="91"/>
        <v>6.3000000000000007</v>
      </c>
      <c r="Z469" s="36">
        <f t="shared" si="96"/>
        <v>1.506E-2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6.6899999999999995</v>
      </c>
      <c r="BN469" s="64">
        <f t="shared" si="93"/>
        <v>6.69</v>
      </c>
      <c r="BO469" s="64">
        <f t="shared" si="94"/>
        <v>1.2820512820512822E-2</v>
      </c>
      <c r="BP469" s="64">
        <f t="shared" si="95"/>
        <v>1.2820512820512822E-2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3.5</v>
      </c>
      <c r="Y472" s="752">
        <f t="shared" si="91"/>
        <v>4.2</v>
      </c>
      <c r="Z472" s="36">
        <f t="shared" si="96"/>
        <v>1.004E-2</v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3.7166666666666663</v>
      </c>
      <c r="BN472" s="64">
        <f t="shared" si="93"/>
        <v>4.46</v>
      </c>
      <c r="BO472" s="64">
        <f t="shared" si="94"/>
        <v>7.1225071225071226E-3</v>
      </c>
      <c r="BP472" s="64">
        <f t="shared" si="95"/>
        <v>8.5470085470085479E-3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2.1</v>
      </c>
      <c r="Y477" s="752">
        <f t="shared" si="91"/>
        <v>2.1</v>
      </c>
      <c r="Z477" s="36">
        <f t="shared" si="96"/>
        <v>5.0200000000000002E-3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2.23</v>
      </c>
      <c r="BN477" s="64">
        <f t="shared" si="93"/>
        <v>2.23</v>
      </c>
      <c r="BO477" s="64">
        <f t="shared" si="94"/>
        <v>4.2735042735042739E-3</v>
      </c>
      <c r="BP477" s="64">
        <f t="shared" si="95"/>
        <v>4.2735042735042739E-3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3.5</v>
      </c>
      <c r="Y478" s="752">
        <f t="shared" si="91"/>
        <v>4.2</v>
      </c>
      <c r="Z478" s="36">
        <f t="shared" si="96"/>
        <v>1.004E-2</v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3.7166666666666663</v>
      </c>
      <c r="BN478" s="64">
        <f t="shared" si="93"/>
        <v>4.46</v>
      </c>
      <c r="BO478" s="64">
        <f t="shared" si="94"/>
        <v>7.1225071225071226E-3</v>
      </c>
      <c r="BP478" s="64">
        <f t="shared" si="95"/>
        <v>8.5470085470085479E-3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9.1851851851851833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5.8200000000000009E-2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25.400000000000002</v>
      </c>
      <c r="Y482" s="753">
        <f>IFERROR(SUM(Y464:Y480),"0")</f>
        <v>27.6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75</v>
      </c>
      <c r="Y525" s="752">
        <f t="shared" si="97"/>
        <v>79.2</v>
      </c>
      <c r="Z525" s="36">
        <f t="shared" ref="Z525:Z530" si="102">IFERROR(IF(Y525=0,"",ROUNDUP(Y525/H525,0)*0.01196),"")</f>
        <v>0.1794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80.11363636363636</v>
      </c>
      <c r="BN525" s="64">
        <f t="shared" si="99"/>
        <v>84.6</v>
      </c>
      <c r="BO525" s="64">
        <f t="shared" si="100"/>
        <v>0.13658216783216784</v>
      </c>
      <c r="BP525" s="64">
        <f t="shared" si="101"/>
        <v>0.14423076923076925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20</v>
      </c>
      <c r="Y528" s="752">
        <f t="shared" si="97"/>
        <v>21.12</v>
      </c>
      <c r="Z528" s="36">
        <f t="shared" si="102"/>
        <v>4.7840000000000001E-2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21.363636363636363</v>
      </c>
      <c r="BN528" s="64">
        <f t="shared" si="99"/>
        <v>22.56</v>
      </c>
      <c r="BO528" s="64">
        <f t="shared" si="100"/>
        <v>3.6421911421911424E-2</v>
      </c>
      <c r="BP528" s="64">
        <f t="shared" si="101"/>
        <v>3.8461538461538464E-2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5</v>
      </c>
      <c r="Y530" s="752">
        <f t="shared" si="97"/>
        <v>5.28</v>
      </c>
      <c r="Z530" s="36">
        <f t="shared" si="102"/>
        <v>1.196E-2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5.3409090909090908</v>
      </c>
      <c r="BN530" s="64">
        <f t="shared" si="99"/>
        <v>5.64</v>
      </c>
      <c r="BO530" s="64">
        <f t="shared" si="100"/>
        <v>9.1054778554778559E-3</v>
      </c>
      <c r="BP530" s="64">
        <f t="shared" si="101"/>
        <v>9.6153846153846159E-3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18.939393939393938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20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0.2392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100</v>
      </c>
      <c r="Y541" s="753">
        <f>IFERROR(SUM(Y524:Y539),"0")</f>
        <v>105.60000000000001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190</v>
      </c>
      <c r="Y544" s="752">
        <f>IFERROR(IF(X544="",0,CEILING((X544/$H544),1)*$H544),"")</f>
        <v>190.08</v>
      </c>
      <c r="Z544" s="36">
        <f>IFERROR(IF(Y544=0,"",ROUNDUP(Y544/H544,0)*0.01196),"")</f>
        <v>0.43056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202.95454545454544</v>
      </c>
      <c r="BN544" s="64">
        <f>IFERROR(Y544*I544/H544,"0")</f>
        <v>203.04000000000002</v>
      </c>
      <c r="BO544" s="64">
        <f>IFERROR(1/J544*(X544/H544),"0")</f>
        <v>0.34600815850815853</v>
      </c>
      <c r="BP544" s="64">
        <f>IFERROR(1/J544*(Y544/H544),"0")</f>
        <v>0.34615384615384615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35.984848484848484</v>
      </c>
      <c r="Y547" s="753">
        <f>IFERROR(Y543/H543,"0")+IFERROR(Y544/H544,"0")+IFERROR(Y545/H545,"0")+IFERROR(Y546/H546,"0")</f>
        <v>36</v>
      </c>
      <c r="Z547" s="753">
        <f>IFERROR(IF(Z543="",0,Z543),"0")+IFERROR(IF(Z544="",0,Z544),"0")+IFERROR(IF(Z545="",0,Z545),"0")+IFERROR(IF(Z546="",0,Z546),"0")</f>
        <v>0.43056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190</v>
      </c>
      <c r="Y548" s="753">
        <f>IFERROR(SUM(Y543:Y546),"0")</f>
        <v>190.08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10</v>
      </c>
      <c r="Y551" s="752">
        <f t="shared" si="103"/>
        <v>10.56</v>
      </c>
      <c r="Z551" s="36">
        <f>IFERROR(IF(Y551=0,"",ROUNDUP(Y551/H551,0)*0.01196),"")</f>
        <v>2.392E-2</v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10.681818181818182</v>
      </c>
      <c r="BN551" s="64">
        <f t="shared" si="105"/>
        <v>11.28</v>
      </c>
      <c r="BO551" s="64">
        <f t="shared" si="106"/>
        <v>1.8210955710955712E-2</v>
      </c>
      <c r="BP551" s="64">
        <f t="shared" si="107"/>
        <v>1.9230769230769232E-2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10</v>
      </c>
      <c r="Y552" s="752">
        <f t="shared" si="103"/>
        <v>10.56</v>
      </c>
      <c r="Z552" s="36">
        <f>IFERROR(IF(Y552=0,"",ROUNDUP(Y552/H552,0)*0.01196),"")</f>
        <v>2.392E-2</v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10.681818181818182</v>
      </c>
      <c r="BN552" s="64">
        <f t="shared" si="105"/>
        <v>11.28</v>
      </c>
      <c r="BO552" s="64">
        <f t="shared" si="106"/>
        <v>1.8210955710955712E-2</v>
      </c>
      <c r="BP552" s="64">
        <f t="shared" si="107"/>
        <v>1.9230769230769232E-2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65</v>
      </c>
      <c r="Y553" s="752">
        <f t="shared" si="103"/>
        <v>68.64</v>
      </c>
      <c r="Z553" s="36">
        <f>IFERROR(IF(Y553=0,"",ROUNDUP(Y553/H553,0)*0.01196),"")</f>
        <v>0.15548000000000001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69.431818181818173</v>
      </c>
      <c r="BN553" s="64">
        <f t="shared" si="105"/>
        <v>73.319999999999993</v>
      </c>
      <c r="BO553" s="64">
        <f t="shared" si="106"/>
        <v>0.11837121212121213</v>
      </c>
      <c r="BP553" s="64">
        <f t="shared" si="107"/>
        <v>0.125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16.098484848484848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17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0.20332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85</v>
      </c>
      <c r="Y563" s="753">
        <f>IFERROR(SUM(Y550:Y561),"0")</f>
        <v>89.76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100</v>
      </c>
      <c r="Y586" s="752">
        <f t="shared" si="108"/>
        <v>108</v>
      </c>
      <c r="Z586" s="36">
        <f>IFERROR(IF(Y586=0,"",ROUNDUP(Y586/H586,0)*0.01898),"")</f>
        <v>0.17082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103.625</v>
      </c>
      <c r="BN586" s="64">
        <f t="shared" si="110"/>
        <v>111.91500000000001</v>
      </c>
      <c r="BO586" s="64">
        <f t="shared" si="111"/>
        <v>0.13020833333333334</v>
      </c>
      <c r="BP586" s="64">
        <f t="shared" si="112"/>
        <v>0.140625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8.3333333333333339</v>
      </c>
      <c r="Y591" s="753">
        <f>IFERROR(Y584/H584,"0")+IFERROR(Y585/H585,"0")+IFERROR(Y586/H586,"0")+IFERROR(Y587/H587,"0")+IFERROR(Y588/H588,"0")+IFERROR(Y589/H589,"0")+IFERROR(Y590/H590,"0")</f>
        <v>9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0.17082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100</v>
      </c>
      <c r="Y592" s="753">
        <f>IFERROR(SUM(Y584:Y590),"0")</f>
        <v>108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60</v>
      </c>
      <c r="Y601" s="752">
        <f t="shared" ref="Y601:Y607" si="113">IFERROR(IF(X601="",0,CEILING((X601/$H601),1)*$H601),"")</f>
        <v>63</v>
      </c>
      <c r="Z601" s="36">
        <f>IFERROR(IF(Y601=0,"",ROUNDUP(Y601/H601,0)*0.00902),"")</f>
        <v>0.1353</v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63.857142857142854</v>
      </c>
      <c r="BN601" s="64">
        <f t="shared" ref="BN601:BN607" si="115">IFERROR(Y601*I601/H601,"0")</f>
        <v>67.049999999999983</v>
      </c>
      <c r="BO601" s="64">
        <f t="shared" ref="BO601:BO607" si="116">IFERROR(1/J601*(X601/H601),"0")</f>
        <v>0.10822510822510822</v>
      </c>
      <c r="BP601" s="64">
        <f t="shared" ref="BP601:BP607" si="117">IFERROR(1/J601*(Y601/H601),"0")</f>
        <v>0.11363636363636365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140</v>
      </c>
      <c r="Y602" s="752">
        <f t="shared" si="113"/>
        <v>142.80000000000001</v>
      </c>
      <c r="Z602" s="36">
        <f>IFERROR(IF(Y602=0,"",ROUNDUP(Y602/H602,0)*0.00902),"")</f>
        <v>0.30668000000000001</v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148.99999999999997</v>
      </c>
      <c r="BN602" s="64">
        <f t="shared" si="115"/>
        <v>151.97999999999999</v>
      </c>
      <c r="BO602" s="64">
        <f t="shared" si="116"/>
        <v>0.25252525252525249</v>
      </c>
      <c r="BP602" s="64">
        <f t="shared" si="117"/>
        <v>0.25757575757575757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47.619047619047613</v>
      </c>
      <c r="Y608" s="753">
        <f>IFERROR(Y601/H601,"0")+IFERROR(Y602/H602,"0")+IFERROR(Y603/H603,"0")+IFERROR(Y604/H604,"0")+IFERROR(Y605/H605,"0")+IFERROR(Y606/H606,"0")+IFERROR(Y607/H607,"0")</f>
        <v>49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0.44198000000000004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200</v>
      </c>
      <c r="Y609" s="753">
        <f>IFERROR(SUM(Y601:Y607),"0")</f>
        <v>205.8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50</v>
      </c>
      <c r="Y611" s="752">
        <f t="shared" ref="Y611:Y618" si="118">IFERROR(IF(X611="",0,CEILING((X611/$H611),1)*$H611),"")</f>
        <v>54.6</v>
      </c>
      <c r="Z611" s="36">
        <f>IFERROR(IF(Y611=0,"",ROUNDUP(Y611/H611,0)*0.01898),"")</f>
        <v>0.13286000000000001</v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53.326923076923087</v>
      </c>
      <c r="BN611" s="64">
        <f t="shared" ref="BN611:BN618" si="120">IFERROR(Y611*I611/H611,"0")</f>
        <v>58.233000000000011</v>
      </c>
      <c r="BO611" s="64">
        <f t="shared" ref="BO611:BO618" si="121">IFERROR(1/J611*(X611/H611),"0")</f>
        <v>0.10016025641025642</v>
      </c>
      <c r="BP611" s="64">
        <f t="shared" ref="BP611:BP618" si="122">IFERROR(1/J611*(Y611/H611),"0")</f>
        <v>0.109375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6.4102564102564106</v>
      </c>
      <c r="Y619" s="753">
        <f>IFERROR(Y611/H611,"0")+IFERROR(Y612/H612,"0")+IFERROR(Y613/H613,"0")+IFERROR(Y614/H614,"0")+IFERROR(Y615/H615,"0")+IFERROR(Y616/H616,"0")+IFERROR(Y617/H617,"0")+IFERROR(Y618/H618,"0")</f>
        <v>7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0.13286000000000001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50</v>
      </c>
      <c r="Y620" s="753">
        <f>IFERROR(SUM(Y611:Y618),"0")</f>
        <v>54.6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14219.55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14386.990000000002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14937.15453051578</v>
      </c>
      <c r="Y648" s="753">
        <f>IFERROR(SUM(BN22:BN644),"0")</f>
        <v>15113.121999999999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24</v>
      </c>
      <c r="Y649" s="38">
        <f>ROUNDUP(SUM(BP22:BP644),0)</f>
        <v>25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15537.15453051578</v>
      </c>
      <c r="Y650" s="753">
        <f>GrossWeightTotalR+PalletQtyTotalR*25</f>
        <v>15738.121999999999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1765.3237312070644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1789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28.405640000000002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102.4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2112</v>
      </c>
      <c r="E657" s="46">
        <f>IFERROR(Y92*1,"0")+IFERROR(Y93*1,"0")+IFERROR(Y94*1,"0")+IFERROR(Y98*1,"0")+IFERROR(Y99*1,"0")+IFERROR(Y100*1,"0")+IFERROR(Y101*1,"0")+IFERROR(Y102*1,"0")+IFERROR(Y103*1,"0")</f>
        <v>304.20000000000005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105.85000000000001</v>
      </c>
      <c r="G657" s="46">
        <f>IFERROR(Y138*1,"0")+IFERROR(Y139*1,"0")+IFERROR(Y143*1,"0")+IFERROR(Y144*1,"0")+IFERROR(Y148*1,"0")+IFERROR(Y149*1,"0")</f>
        <v>6</v>
      </c>
      <c r="H657" s="46">
        <f>IFERROR(Y154*1,"0")+IFERROR(Y158*1,"0")+IFERROR(Y159*1,"0")+IFERROR(Y160*1,"0")+IFERROR(Y161*1,"0")+IFERROR(Y162*1,"0")+IFERROR(Y166*1,"0")+IFERROR(Y167*1,"0")</f>
        <v>54</v>
      </c>
      <c r="I657" s="46">
        <f>IFERROR(Y173*1,"0")+IFERROR(Y177*1,"0")+IFERROR(Y178*1,"0")+IFERROR(Y179*1,"0")+IFERROR(Y180*1,"0")+IFERROR(Y181*1,"0")+IFERROR(Y182*1,"0")+IFERROR(Y183*1,"0")+IFERROR(Y184*1,"0")</f>
        <v>8.4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267.8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287.20000000000005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4.2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6592.3</v>
      </c>
      <c r="W657" s="46">
        <f>IFERROR(Y394*1,"0")+IFERROR(Y398*1,"0")+IFERROR(Y399*1,"0")+IFERROR(Y400*1,"0")</f>
        <v>127.19999999999999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3634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27.6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385.44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368.40000000000003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2025-02-24T10:35:22Z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