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590F851C-EA25-464A-A8EB-DB853C7842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69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Y563" i="1" s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Y547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X520" i="1"/>
  <c r="X519" i="1"/>
  <c r="BO518" i="1"/>
  <c r="BM518" i="1"/>
  <c r="Y518" i="1"/>
  <c r="P518" i="1"/>
  <c r="Y516" i="1"/>
  <c r="X516" i="1"/>
  <c r="X515" i="1"/>
  <c r="BO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Y504" i="1" s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X486" i="1"/>
  <c r="BP485" i="1"/>
  <c r="BO485" i="1"/>
  <c r="BN485" i="1"/>
  <c r="BM485" i="1"/>
  <c r="Z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BO479" i="1"/>
  <c r="BM479" i="1"/>
  <c r="Y479" i="1"/>
  <c r="BP479" i="1" s="1"/>
  <c r="P479" i="1"/>
  <c r="BP478" i="1"/>
  <c r="BO478" i="1"/>
  <c r="BN478" i="1"/>
  <c r="BM478" i="1"/>
  <c r="Z478" i="1"/>
  <c r="Y478" i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P466" i="1" s="1"/>
  <c r="BO465" i="1"/>
  <c r="BM465" i="1"/>
  <c r="Y465" i="1"/>
  <c r="BP465" i="1" s="1"/>
  <c r="BO464" i="1"/>
  <c r="BM464" i="1"/>
  <c r="Y464" i="1"/>
  <c r="Z657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57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N368" i="1"/>
  <c r="BM368" i="1"/>
  <c r="Z368" i="1"/>
  <c r="Y368" i="1"/>
  <c r="BP368" i="1" s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0" i="1" s="1"/>
  <c r="P365" i="1"/>
  <c r="BP364" i="1"/>
  <c r="BO364" i="1"/>
  <c r="BN364" i="1"/>
  <c r="BM364" i="1"/>
  <c r="Z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5" i="1" s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Y329" i="1" s="1"/>
  <c r="P327" i="1"/>
  <c r="BP326" i="1"/>
  <c r="BO326" i="1"/>
  <c r="BN326" i="1"/>
  <c r="BM326" i="1"/>
  <c r="Z326" i="1"/>
  <c r="Y326" i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Y309" i="1" s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57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657" i="1" s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L657" i="1" s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Y243" i="1" s="1"/>
  <c r="P235" i="1"/>
  <c r="BP234" i="1"/>
  <c r="BO234" i="1"/>
  <c r="BN234" i="1"/>
  <c r="BM234" i="1"/>
  <c r="Z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Y231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O212" i="1"/>
  <c r="BM212" i="1"/>
  <c r="Y212" i="1"/>
  <c r="BP212" i="1" s="1"/>
  <c r="P212" i="1"/>
  <c r="BO211" i="1"/>
  <c r="BN211" i="1"/>
  <c r="BM211" i="1"/>
  <c r="Z211" i="1"/>
  <c r="Y211" i="1"/>
  <c r="BP211" i="1" s="1"/>
  <c r="P211" i="1"/>
  <c r="BO210" i="1"/>
  <c r="BM210" i="1"/>
  <c r="Y210" i="1"/>
  <c r="Y222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Y208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6" i="1" s="1"/>
  <c r="P194" i="1"/>
  <c r="X192" i="1"/>
  <c r="X191" i="1"/>
  <c r="BO190" i="1"/>
  <c r="BM190" i="1"/>
  <c r="Y190" i="1"/>
  <c r="Y192" i="1" s="1"/>
  <c r="P190" i="1"/>
  <c r="BP189" i="1"/>
  <c r="BO189" i="1"/>
  <c r="BN189" i="1"/>
  <c r="BM189" i="1"/>
  <c r="Z189" i="1"/>
  <c r="Y189" i="1"/>
  <c r="P189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5" i="1" s="1"/>
  <c r="P177" i="1"/>
  <c r="X175" i="1"/>
  <c r="X174" i="1"/>
  <c r="BO173" i="1"/>
  <c r="BM173" i="1"/>
  <c r="Y173" i="1"/>
  <c r="I657" i="1" s="1"/>
  <c r="P173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Y168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3" i="1" s="1"/>
  <c r="P158" i="1"/>
  <c r="X156" i="1"/>
  <c r="X155" i="1"/>
  <c r="BO154" i="1"/>
  <c r="BM154" i="1"/>
  <c r="Y154" i="1"/>
  <c r="H657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9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19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657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4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7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4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9" i="1" s="1"/>
  <c r="BM22" i="1"/>
  <c r="X648" i="1" s="1"/>
  <c r="Y22" i="1"/>
  <c r="B657" i="1" s="1"/>
  <c r="P22" i="1"/>
  <c r="H10" i="1"/>
  <c r="A9" i="1"/>
  <c r="F10" i="1" s="1"/>
  <c r="D7" i="1"/>
  <c r="Q6" i="1"/>
  <c r="P2" i="1"/>
  <c r="X650" i="1" l="1"/>
  <c r="Y46" i="1"/>
  <c r="Y57" i="1"/>
  <c r="Y89" i="1"/>
  <c r="Y105" i="1"/>
  <c r="Y120" i="1"/>
  <c r="Y134" i="1"/>
  <c r="Y145" i="1"/>
  <c r="Y151" i="1"/>
  <c r="Y156" i="1"/>
  <c r="Y164" i="1"/>
  <c r="Z167" i="1"/>
  <c r="Z168" i="1" s="1"/>
  <c r="BN167" i="1"/>
  <c r="BP167" i="1"/>
  <c r="Z173" i="1"/>
  <c r="Z174" i="1" s="1"/>
  <c r="BN173" i="1"/>
  <c r="BP173" i="1"/>
  <c r="Y174" i="1"/>
  <c r="Z177" i="1"/>
  <c r="Z185" i="1" s="1"/>
  <c r="BN177" i="1"/>
  <c r="BP177" i="1"/>
  <c r="Z179" i="1"/>
  <c r="BN179" i="1"/>
  <c r="Z181" i="1"/>
  <c r="BN181" i="1"/>
  <c r="Z183" i="1"/>
  <c r="BN183" i="1"/>
  <c r="Y186" i="1"/>
  <c r="J657" i="1"/>
  <c r="Z190" i="1"/>
  <c r="Z191" i="1" s="1"/>
  <c r="BN190" i="1"/>
  <c r="BP190" i="1"/>
  <c r="Y191" i="1"/>
  <c r="Z194" i="1"/>
  <c r="Z196" i="1" s="1"/>
  <c r="BN194" i="1"/>
  <c r="BP194" i="1"/>
  <c r="Y197" i="1"/>
  <c r="Z200" i="1"/>
  <c r="Z207" i="1" s="1"/>
  <c r="BN200" i="1"/>
  <c r="Z202" i="1"/>
  <c r="BN202" i="1"/>
  <c r="Z204" i="1"/>
  <c r="BN204" i="1"/>
  <c r="Z206" i="1"/>
  <c r="BN206" i="1"/>
  <c r="Y207" i="1"/>
  <c r="Z210" i="1"/>
  <c r="BN210" i="1"/>
  <c r="BP210" i="1"/>
  <c r="Z212" i="1"/>
  <c r="BN212" i="1"/>
  <c r="BP217" i="1"/>
  <c r="BN217" i="1"/>
  <c r="Z217" i="1"/>
  <c r="Y221" i="1"/>
  <c r="BP225" i="1"/>
  <c r="BN225" i="1"/>
  <c r="Z225" i="1"/>
  <c r="Z230" i="1" s="1"/>
  <c r="BP228" i="1"/>
  <c r="BN228" i="1"/>
  <c r="Z228" i="1"/>
  <c r="BP237" i="1"/>
  <c r="BN237" i="1"/>
  <c r="Z237" i="1"/>
  <c r="BP241" i="1"/>
  <c r="BN241" i="1"/>
  <c r="Z241" i="1"/>
  <c r="H9" i="1"/>
  <c r="A10" i="1"/>
  <c r="Y26" i="1"/>
  <c r="Y42" i="1"/>
  <c r="Y65" i="1"/>
  <c r="Y73" i="1"/>
  <c r="Y83" i="1"/>
  <c r="Y96" i="1"/>
  <c r="Y114" i="1"/>
  <c r="Y130" i="1"/>
  <c r="Y141" i="1"/>
  <c r="F9" i="1"/>
  <c r="J9" i="1"/>
  <c r="Z22" i="1"/>
  <c r="BN22" i="1"/>
  <c r="BP22" i="1"/>
  <c r="Z24" i="1"/>
  <c r="BN24" i="1"/>
  <c r="X651" i="1"/>
  <c r="Y27" i="1"/>
  <c r="C657" i="1"/>
  <c r="Z36" i="1"/>
  <c r="Z41" i="1" s="1"/>
  <c r="BN36" i="1"/>
  <c r="Z38" i="1"/>
  <c r="BN38" i="1"/>
  <c r="Z40" i="1"/>
  <c r="BN40" i="1"/>
  <c r="Y41" i="1"/>
  <c r="Z44" i="1"/>
  <c r="Z46" i="1" s="1"/>
  <c r="BN44" i="1"/>
  <c r="BP44" i="1"/>
  <c r="D657" i="1"/>
  <c r="Z51" i="1"/>
  <c r="Z57" i="1" s="1"/>
  <c r="BN51" i="1"/>
  <c r="Z53" i="1"/>
  <c r="BN53" i="1"/>
  <c r="Z55" i="1"/>
  <c r="BN55" i="1"/>
  <c r="Y58" i="1"/>
  <c r="Z61" i="1"/>
  <c r="Z64" i="1" s="1"/>
  <c r="BN61" i="1"/>
  <c r="Z63" i="1"/>
  <c r="BN63" i="1"/>
  <c r="Z67" i="1"/>
  <c r="BN67" i="1"/>
  <c r="BP67" i="1"/>
  <c r="Z69" i="1"/>
  <c r="BN69" i="1"/>
  <c r="Z71" i="1"/>
  <c r="BN71" i="1"/>
  <c r="Z77" i="1"/>
  <c r="Z82" i="1" s="1"/>
  <c r="BN77" i="1"/>
  <c r="Z79" i="1"/>
  <c r="BN79" i="1"/>
  <c r="Z81" i="1"/>
  <c r="BN81" i="1"/>
  <c r="Z85" i="1"/>
  <c r="Z88" i="1" s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Z108" i="1"/>
  <c r="Z113" i="1" s="1"/>
  <c r="BN108" i="1"/>
  <c r="BP108" i="1"/>
  <c r="Z110" i="1"/>
  <c r="BN110" i="1"/>
  <c r="Z112" i="1"/>
  <c r="BN112" i="1"/>
  <c r="Y113" i="1"/>
  <c r="Z116" i="1"/>
  <c r="Z119" i="1" s="1"/>
  <c r="BN116" i="1"/>
  <c r="BP116" i="1"/>
  <c r="Z118" i="1"/>
  <c r="BN118" i="1"/>
  <c r="Z122" i="1"/>
  <c r="BN122" i="1"/>
  <c r="BP122" i="1"/>
  <c r="Z124" i="1"/>
  <c r="BN124" i="1"/>
  <c r="Z126" i="1"/>
  <c r="BN126" i="1"/>
  <c r="Z128" i="1"/>
  <c r="BN128" i="1"/>
  <c r="Z132" i="1"/>
  <c r="Z134" i="1" s="1"/>
  <c r="BN132" i="1"/>
  <c r="BP132" i="1"/>
  <c r="G657" i="1"/>
  <c r="Z139" i="1"/>
  <c r="Z140" i="1" s="1"/>
  <c r="BN139" i="1"/>
  <c r="Y140" i="1"/>
  <c r="Z143" i="1"/>
  <c r="Z145" i="1" s="1"/>
  <c r="BN143" i="1"/>
  <c r="BP143" i="1"/>
  <c r="Z149" i="1"/>
  <c r="Z150" i="1" s="1"/>
  <c r="BN149" i="1"/>
  <c r="Z154" i="1"/>
  <c r="Z155" i="1" s="1"/>
  <c r="BN154" i="1"/>
  <c r="BP154" i="1"/>
  <c r="Y155" i="1"/>
  <c r="Z158" i="1"/>
  <c r="Z163" i="1" s="1"/>
  <c r="BN158" i="1"/>
  <c r="BP158" i="1"/>
  <c r="Z160" i="1"/>
  <c r="BN160" i="1"/>
  <c r="Z162" i="1"/>
  <c r="BN162" i="1"/>
  <c r="Y175" i="1"/>
  <c r="BN213" i="1"/>
  <c r="BP215" i="1"/>
  <c r="BN215" i="1"/>
  <c r="Z215" i="1"/>
  <c r="BP219" i="1"/>
  <c r="BN219" i="1"/>
  <c r="Z219" i="1"/>
  <c r="BP226" i="1"/>
  <c r="BN226" i="1"/>
  <c r="Z226" i="1"/>
  <c r="Y230" i="1"/>
  <c r="BP235" i="1"/>
  <c r="BN235" i="1"/>
  <c r="Z235" i="1"/>
  <c r="Z242" i="1" s="1"/>
  <c r="BP239" i="1"/>
  <c r="BN239" i="1"/>
  <c r="Z239" i="1"/>
  <c r="K657" i="1"/>
  <c r="Y242" i="1"/>
  <c r="Z246" i="1"/>
  <c r="Z255" i="1" s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Y259" i="1"/>
  <c r="Z263" i="1"/>
  <c r="Z272" i="1" s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Z284" i="1" s="1"/>
  <c r="BN281" i="1"/>
  <c r="BP281" i="1"/>
  <c r="Z283" i="1"/>
  <c r="BN283" i="1"/>
  <c r="Y284" i="1"/>
  <c r="Z288" i="1"/>
  <c r="Z294" i="1" s="1"/>
  <c r="BN288" i="1"/>
  <c r="BP288" i="1"/>
  <c r="Z290" i="1"/>
  <c r="BN290" i="1"/>
  <c r="Z292" i="1"/>
  <c r="BN292" i="1"/>
  <c r="Y295" i="1"/>
  <c r="R657" i="1"/>
  <c r="Y300" i="1"/>
  <c r="Z307" i="1"/>
  <c r="Z308" i="1" s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T657" i="1"/>
  <c r="Z327" i="1"/>
  <c r="Z328" i="1" s="1"/>
  <c r="BN327" i="1"/>
  <c r="BP327" i="1"/>
  <c r="Y328" i="1"/>
  <c r="Z331" i="1"/>
  <c r="Z333" i="1" s="1"/>
  <c r="BN331" i="1"/>
  <c r="BP331" i="1"/>
  <c r="Y334" i="1"/>
  <c r="Y343" i="1"/>
  <c r="V657" i="1"/>
  <c r="Z347" i="1"/>
  <c r="Z354" i="1" s="1"/>
  <c r="BN347" i="1"/>
  <c r="BP347" i="1"/>
  <c r="Z349" i="1"/>
  <c r="BN349" i="1"/>
  <c r="Z351" i="1"/>
  <c r="BN351" i="1"/>
  <c r="Z353" i="1"/>
  <c r="BN353" i="1"/>
  <c r="Y354" i="1"/>
  <c r="Z357" i="1"/>
  <c r="Z361" i="1" s="1"/>
  <c r="BN357" i="1"/>
  <c r="BP357" i="1"/>
  <c r="Z359" i="1"/>
  <c r="BN359" i="1"/>
  <c r="Y362" i="1"/>
  <c r="Y371" i="1"/>
  <c r="Z365" i="1"/>
  <c r="BN365" i="1"/>
  <c r="BP365" i="1"/>
  <c r="Z367" i="1"/>
  <c r="BN367" i="1"/>
  <c r="Y378" i="1"/>
  <c r="BP375" i="1"/>
  <c r="BN375" i="1"/>
  <c r="Z375" i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Y256" i="1"/>
  <c r="Y273" i="1"/>
  <c r="Y278" i="1"/>
  <c r="Y285" i="1"/>
  <c r="Y294" i="1"/>
  <c r="Y314" i="1"/>
  <c r="Z370" i="1"/>
  <c r="BP374" i="1"/>
  <c r="BN374" i="1"/>
  <c r="Z374" i="1"/>
  <c r="Z377" i="1" s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7" i="1"/>
  <c r="Y417" i="1"/>
  <c r="BP406" i="1"/>
  <c r="BN406" i="1"/>
  <c r="Z406" i="1"/>
  <c r="Y416" i="1"/>
  <c r="BP410" i="1"/>
  <c r="BN410" i="1"/>
  <c r="Z410" i="1"/>
  <c r="Y422" i="1"/>
  <c r="Y431" i="1"/>
  <c r="Y442" i="1"/>
  <c r="Y448" i="1"/>
  <c r="Y456" i="1"/>
  <c r="Y482" i="1"/>
  <c r="Y486" i="1"/>
  <c r="Y503" i="1"/>
  <c r="Y519" i="1"/>
  <c r="BP518" i="1"/>
  <c r="BN518" i="1"/>
  <c r="Z518" i="1"/>
  <c r="Z519" i="1" s="1"/>
  <c r="Y520" i="1"/>
  <c r="BP525" i="1"/>
  <c r="BN525" i="1"/>
  <c r="Z525" i="1"/>
  <c r="Z540" i="1" s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B657" i="1"/>
  <c r="Z412" i="1"/>
  <c r="BN412" i="1"/>
  <c r="Z414" i="1"/>
  <c r="BN414" i="1"/>
  <c r="Z420" i="1"/>
  <c r="Z421" i="1" s="1"/>
  <c r="BN420" i="1"/>
  <c r="Z429" i="1"/>
  <c r="Z430" i="1" s="1"/>
  <c r="BN429" i="1"/>
  <c r="BP429" i="1"/>
  <c r="Z434" i="1"/>
  <c r="Z442" i="1" s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2" i="1"/>
  <c r="Z455" i="1" s="1"/>
  <c r="BN452" i="1"/>
  <c r="Z454" i="1"/>
  <c r="BN454" i="1"/>
  <c r="Z464" i="1"/>
  <c r="Z481" i="1" s="1"/>
  <c r="BN464" i="1"/>
  <c r="BP464" i="1"/>
  <c r="Z465" i="1"/>
  <c r="BN465" i="1"/>
  <c r="Z466" i="1"/>
  <c r="BN466" i="1"/>
  <c r="Z469" i="1"/>
  <c r="BN469" i="1"/>
  <c r="Z472" i="1"/>
  <c r="BN472" i="1"/>
  <c r="Z474" i="1"/>
  <c r="BN474" i="1"/>
  <c r="Z475" i="1"/>
  <c r="BN475" i="1"/>
  <c r="Z477" i="1"/>
  <c r="BN477" i="1"/>
  <c r="Z479" i="1"/>
  <c r="BN479" i="1"/>
  <c r="Z480" i="1"/>
  <c r="BN480" i="1"/>
  <c r="Y481" i="1"/>
  <c r="Z484" i="1"/>
  <c r="Z486" i="1" s="1"/>
  <c r="BN484" i="1"/>
  <c r="BP484" i="1"/>
  <c r="AA657" i="1"/>
  <c r="Y496" i="1"/>
  <c r="Z498" i="1"/>
  <c r="BN498" i="1"/>
  <c r="BP498" i="1"/>
  <c r="Z501" i="1"/>
  <c r="BN501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Z547" i="1" s="1"/>
  <c r="BP546" i="1"/>
  <c r="BN546" i="1"/>
  <c r="Z546" i="1"/>
  <c r="Y548" i="1"/>
  <c r="BP555" i="1"/>
  <c r="BN555" i="1"/>
  <c r="Z555" i="1"/>
  <c r="BP559" i="1"/>
  <c r="BN559" i="1"/>
  <c r="Z559" i="1"/>
  <c r="Z562" i="1" s="1"/>
  <c r="Y562" i="1"/>
  <c r="Z568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598" i="1" l="1"/>
  <c r="Z503" i="1"/>
  <c r="Z384" i="1"/>
  <c r="Z401" i="1"/>
  <c r="Z129" i="1"/>
  <c r="Z104" i="1"/>
  <c r="Z95" i="1"/>
  <c r="Z73" i="1"/>
  <c r="Y647" i="1"/>
  <c r="Y649" i="1"/>
  <c r="Z26" i="1"/>
  <c r="Z619" i="1"/>
  <c r="Z416" i="1"/>
  <c r="Y648" i="1"/>
  <c r="Y650" i="1" s="1"/>
  <c r="Y651" i="1"/>
  <c r="Z221" i="1"/>
  <c r="Z652" i="1" l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<sst xmlns="http://schemas.openxmlformats.org/spreadsheetml/2006/main" count="3067" uniqueCount="1067">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</sst>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4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20</v>
      </c>
      <c r="Y36" s="752">
        <f t="shared" si="0"/>
        <v>21.6</v>
      </c>
      <c r="Z36" s="36">
        <f>IFERROR(IF(Y36=0,"",ROUNDUP(Y36/H36,0)*0.01898),"")</f>
        <v>3.7960000000000001E-2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20.805555555555554</v>
      </c>
      <c r="BN36" s="64">
        <f t="shared" si="2"/>
        <v>22.47</v>
      </c>
      <c r="BO36" s="64">
        <f t="shared" si="3"/>
        <v>2.8935185185185182E-2</v>
      </c>
      <c r="BP36" s="64">
        <f t="shared" si="4"/>
        <v>3.125E-2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1.8518518518518516</v>
      </c>
      <c r="Y41" s="753">
        <f>IFERROR(Y35/H35,"0")+IFERROR(Y36/H36,"0")+IFERROR(Y37/H37,"0")+IFERROR(Y38/H38,"0")+IFERROR(Y39/H39,"0")+IFERROR(Y40/H40,"0")</f>
        <v>2</v>
      </c>
      <c r="Z41" s="753">
        <f>IFERROR(IF(Z35="",0,Z35),"0")+IFERROR(IF(Z36="",0,Z36),"0")+IFERROR(IF(Z37="",0,Z37),"0")+IFERROR(IF(Z38="",0,Z38),"0")+IFERROR(IF(Z39="",0,Z39),"0")+IFERROR(IF(Z40="",0,Z40),"0")</f>
        <v>3.7960000000000001E-2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20</v>
      </c>
      <c r="Y42" s="753">
        <f>IFERROR(SUM(Y35:Y40),"0")</f>
        <v>21.6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50</v>
      </c>
      <c r="Y51" s="752">
        <f t="shared" si="5"/>
        <v>54</v>
      </c>
      <c r="Z51" s="36">
        <f>IFERROR(IF(Y51=0,"",ROUNDUP(Y51/H51,0)*0.01898),"")</f>
        <v>9.4899999999999998E-2</v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52.013888888888886</v>
      </c>
      <c r="BN51" s="64">
        <f t="shared" si="7"/>
        <v>56.17499999999999</v>
      </c>
      <c r="BO51" s="64">
        <f t="shared" si="8"/>
        <v>7.2337962962962965E-2</v>
      </c>
      <c r="BP51" s="64">
        <f t="shared" si="9"/>
        <v>7.8125E-2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9</v>
      </c>
      <c r="Y56" s="752">
        <f t="shared" si="5"/>
        <v>9</v>
      </c>
      <c r="Z56" s="36">
        <f>IFERROR(IF(Y56=0,"",ROUNDUP(Y56/H56,0)*0.00902),"")</f>
        <v>1.804E-2</v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9.42</v>
      </c>
      <c r="BN56" s="64">
        <f t="shared" si="7"/>
        <v>9.42</v>
      </c>
      <c r="BO56" s="64">
        <f t="shared" si="8"/>
        <v>1.5151515151515152E-2</v>
      </c>
      <c r="BP56" s="64">
        <f t="shared" si="9"/>
        <v>1.5151515151515152E-2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6.6296296296296298</v>
      </c>
      <c r="Y57" s="753">
        <f>IFERROR(Y50/H50,"0")+IFERROR(Y51/H51,"0")+IFERROR(Y52/H52,"0")+IFERROR(Y53/H53,"0")+IFERROR(Y54/H54,"0")+IFERROR(Y55/H55,"0")+IFERROR(Y56/H56,"0")</f>
        <v>7</v>
      </c>
      <c r="Z57" s="753">
        <f>IFERROR(IF(Z50="",0,Z50),"0")+IFERROR(IF(Z51="",0,Z51),"0")+IFERROR(IF(Z52="",0,Z52),"0")+IFERROR(IF(Z53="",0,Z53),"0")+IFERROR(IF(Z54="",0,Z54),"0")+IFERROR(IF(Z55="",0,Z55),"0")+IFERROR(IF(Z56="",0,Z56),"0")</f>
        <v>0.11294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59</v>
      </c>
      <c r="Y58" s="753">
        <f>IFERROR(SUM(Y50:Y56),"0")</f>
        <v>63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30</v>
      </c>
      <c r="Y60" s="75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31.208333333333329</v>
      </c>
      <c r="BN60" s="64">
        <f>IFERROR(Y60*I60/H60,"0")</f>
        <v>33.705000000000005</v>
      </c>
      <c r="BO60" s="64">
        <f>IFERROR(1/J60*(X60/H60),"0")</f>
        <v>4.3402777777777776E-2</v>
      </c>
      <c r="BP60" s="64">
        <f>IFERROR(1/J60*(Y60/H60),"0")</f>
        <v>4.6875000000000007E-2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2.7777777777777777</v>
      </c>
      <c r="Y64" s="753">
        <f>IFERROR(Y60/H60,"0")+IFERROR(Y61/H61,"0")+IFERROR(Y62/H62,"0")+IFERROR(Y63/H63,"0")</f>
        <v>3.0000000000000004</v>
      </c>
      <c r="Z64" s="753">
        <f>IFERROR(IF(Z60="",0,Z60),"0")+IFERROR(IF(Z61="",0,Z61),"0")+IFERROR(IF(Z62="",0,Z62),"0")+IFERROR(IF(Z63="",0,Z63),"0")</f>
        <v>5.6940000000000004E-2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30</v>
      </c>
      <c r="Y65" s="753">
        <f>IFERROR(SUM(Y60:Y63),"0")</f>
        <v>32.400000000000006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0</v>
      </c>
      <c r="Y129" s="753">
        <f>IFERROR(Y122/H122,"0")+IFERROR(Y123/H123,"0")+IFERROR(Y124/H124,"0")+IFERROR(Y125/H125,"0")+IFERROR(Y126/H126,"0")+IFERROR(Y127/H127,"0")+IFERROR(Y128/H128,"0")</f>
        <v>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0</v>
      </c>
      <c r="Y130" s="753">
        <f>IFERROR(SUM(Y122:Y128),"0")</f>
        <v>0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10</v>
      </c>
      <c r="Y159" s="752">
        <f>IFERROR(IF(X159="",0,CEILING((X159/$H159),1)*$H159),"")</f>
        <v>12.600000000000001</v>
      </c>
      <c r="Z159" s="36">
        <f>IFERROR(IF(Y159=0,"",ROUNDUP(Y159/H159,0)*0.00902),"")</f>
        <v>2.7060000000000001E-2</v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10.714285714285714</v>
      </c>
      <c r="BN159" s="64">
        <f>IFERROR(Y159*I159/H159,"0")</f>
        <v>13.5</v>
      </c>
      <c r="BO159" s="64">
        <f>IFERROR(1/J159*(X159/H159),"0")</f>
        <v>1.8037518037518036E-2</v>
      </c>
      <c r="BP159" s="64">
        <f>IFERROR(1/J159*(Y159/H159),"0")</f>
        <v>2.2727272727272728E-2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10</v>
      </c>
      <c r="Y160" s="752">
        <f>IFERROR(IF(X160="",0,CEILING((X160/$H160),1)*$H160),"")</f>
        <v>18</v>
      </c>
      <c r="Z160" s="36">
        <f>IFERROR(IF(Y160=0,"",ROUNDUP(Y160/H160,0)*0.01898),"")</f>
        <v>3.7960000000000001E-2</v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10.65</v>
      </c>
      <c r="BN160" s="64">
        <f>IFERROR(Y160*I160/H160,"0")</f>
        <v>19.170000000000002</v>
      </c>
      <c r="BO160" s="64">
        <f>IFERROR(1/J160*(X160/H160),"0")</f>
        <v>1.7361111111111112E-2</v>
      </c>
      <c r="BP160" s="64">
        <f>IFERROR(1/J160*(Y160/H160),"0")</f>
        <v>3.125E-2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3.4920634920634921</v>
      </c>
      <c r="Y163" s="753">
        <f>IFERROR(Y158/H158,"0")+IFERROR(Y159/H159,"0")+IFERROR(Y160/H160,"0")+IFERROR(Y161/H161,"0")+IFERROR(Y162/H162,"0")</f>
        <v>5</v>
      </c>
      <c r="Z163" s="753">
        <f>IFERROR(IF(Z158="",0,Z158),"0")+IFERROR(IF(Z159="",0,Z159),"0")+IFERROR(IF(Z160="",0,Z160),"0")+IFERROR(IF(Z161="",0,Z161),"0")+IFERROR(IF(Z162="",0,Z162),"0")</f>
        <v>6.5019999999999994E-2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20</v>
      </c>
      <c r="Y164" s="753">
        <f>IFERROR(SUM(Y158:Y162),"0")</f>
        <v>30.6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60</v>
      </c>
      <c r="Y348" s="752">
        <f t="shared" si="71"/>
        <v>64.800000000000011</v>
      </c>
      <c r="Z348" s="36">
        <f>IFERROR(IF(Y348=0,"",ROUNDUP(Y348/H348,0)*0.01898),"")</f>
        <v>0.11388000000000001</v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62.416666666666657</v>
      </c>
      <c r="BN348" s="64">
        <f t="shared" si="73"/>
        <v>67.410000000000011</v>
      </c>
      <c r="BO348" s="64">
        <f t="shared" si="74"/>
        <v>8.6805555555555552E-2</v>
      </c>
      <c r="BP348" s="64">
        <f t="shared" si="75"/>
        <v>9.3750000000000014E-2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8</v>
      </c>
      <c r="Y352" s="752">
        <f t="shared" si="71"/>
        <v>8</v>
      </c>
      <c r="Z352" s="36">
        <f>IFERROR(IF(Y352=0,"",ROUNDUP(Y352/H352,0)*0.00902),"")</f>
        <v>1.804E-2</v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8.42</v>
      </c>
      <c r="BN352" s="64">
        <f t="shared" si="73"/>
        <v>8.42</v>
      </c>
      <c r="BO352" s="64">
        <f t="shared" si="74"/>
        <v>1.5151515151515152E-2</v>
      </c>
      <c r="BP352" s="64">
        <f t="shared" si="75"/>
        <v>1.5151515151515152E-2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7.5555555555555554</v>
      </c>
      <c r="Y354" s="753">
        <f>IFERROR(Y346/H346,"0")+IFERROR(Y347/H347,"0")+IFERROR(Y348/H348,"0")+IFERROR(Y349/H349,"0")+IFERROR(Y350/H350,"0")+IFERROR(Y351/H351,"0")+IFERROR(Y352/H352,"0")+IFERROR(Y353/H353,"0")</f>
        <v>8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0.13192000000000001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68</v>
      </c>
      <c r="Y355" s="753">
        <f>IFERROR(SUM(Y346:Y353),"0")</f>
        <v>72.800000000000011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15</v>
      </c>
      <c r="Y357" s="752">
        <f>IFERROR(IF(X357="",0,CEILING((X357/$H357),1)*$H357),"")</f>
        <v>16.8</v>
      </c>
      <c r="Z357" s="36">
        <f>IFERROR(IF(Y357=0,"",ROUNDUP(Y357/H357,0)*0.00902),"")</f>
        <v>3.6080000000000001E-2</v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15.964285714285714</v>
      </c>
      <c r="BN357" s="64">
        <f>IFERROR(Y357*I357/H357,"0")</f>
        <v>17.88</v>
      </c>
      <c r="BO357" s="64">
        <f>IFERROR(1/J357*(X357/H357),"0")</f>
        <v>2.7056277056277056E-2</v>
      </c>
      <c r="BP357" s="64">
        <f>IFERROR(1/J357*(Y357/H357),"0")</f>
        <v>3.0303030303030304E-2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3.5714285714285712</v>
      </c>
      <c r="Y361" s="753">
        <f>IFERROR(Y357/H357,"0")+IFERROR(Y358/H358,"0")+IFERROR(Y359/H359,"0")+IFERROR(Y360/H360,"0")</f>
        <v>4</v>
      </c>
      <c r="Z361" s="753">
        <f>IFERROR(IF(Z357="",0,Z357),"0")+IFERROR(IF(Z358="",0,Z358),"0")+IFERROR(IF(Z359="",0,Z359),"0")+IFERROR(IF(Z360="",0,Z360),"0")</f>
        <v>3.6080000000000001E-2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15</v>
      </c>
      <c r="Y362" s="753">
        <f>IFERROR(SUM(Y357:Y360),"0")</f>
        <v>16.8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120</v>
      </c>
      <c r="Y364" s="752">
        <f t="shared" ref="Y364:Y369" si="76">IFERROR(IF(X364="",0,CEILING((X364/$H364),1)*$H364),"")</f>
        <v>124.8</v>
      </c>
      <c r="Z364" s="36">
        <f>IFERROR(IF(Y364=0,"",ROUNDUP(Y364/H364,0)*0.01898),"")</f>
        <v>0.30368000000000001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127.8923076923077</v>
      </c>
      <c r="BN364" s="64">
        <f t="shared" ref="BN364:BN369" si="78">IFERROR(Y364*I364/H364,"0")</f>
        <v>133.00800000000001</v>
      </c>
      <c r="BO364" s="64">
        <f t="shared" ref="BO364:BO369" si="79">IFERROR(1/J364*(X364/H364),"0")</f>
        <v>0.24038461538461539</v>
      </c>
      <c r="BP364" s="64">
        <f t="shared" ref="BP364:BP369" si="80">IFERROR(1/J364*(Y364/H364),"0")</f>
        <v>0.25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15.384615384615385</v>
      </c>
      <c r="Y370" s="753">
        <f>IFERROR(Y364/H364,"0")+IFERROR(Y365/H365,"0")+IFERROR(Y366/H366,"0")+IFERROR(Y367/H367,"0")+IFERROR(Y368/H368,"0")+IFERROR(Y369/H369,"0")</f>
        <v>16</v>
      </c>
      <c r="Z370" s="753">
        <f>IFERROR(IF(Z364="",0,Z364),"0")+IFERROR(IF(Z365="",0,Z365),"0")+IFERROR(IF(Z366="",0,Z366),"0")+IFERROR(IF(Z367="",0,Z367),"0")+IFERROR(IF(Z368="",0,Z368),"0")+IFERROR(IF(Z369="",0,Z369),"0")</f>
        <v>0.30368000000000001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120</v>
      </c>
      <c r="Y371" s="753">
        <f>IFERROR(SUM(Y364:Y369),"0")</f>
        <v>124.8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50</v>
      </c>
      <c r="Y374" s="752">
        <f>IFERROR(IF(X374="",0,CEILING((X374/$H374),1)*$H374),"")</f>
        <v>54.6</v>
      </c>
      <c r="Z374" s="36">
        <f>IFERROR(IF(Y374=0,"",ROUNDUP(Y374/H374,0)*0.01898),"")</f>
        <v>0.13286000000000001</v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53.326923076923087</v>
      </c>
      <c r="BN374" s="64">
        <f>IFERROR(Y374*I374/H374,"0")</f>
        <v>58.233000000000011</v>
      </c>
      <c r="BO374" s="64">
        <f>IFERROR(1/J374*(X374/H374),"0")</f>
        <v>0.10016025641025642</v>
      </c>
      <c r="BP374" s="64">
        <f>IFERROR(1/J374*(Y374/H374),"0")</f>
        <v>0.109375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6.4102564102564106</v>
      </c>
      <c r="Y377" s="753">
        <f>IFERROR(Y373/H373,"0")+IFERROR(Y374/H374,"0")+IFERROR(Y375/H375,"0")+IFERROR(Y376/H376,"0")</f>
        <v>7</v>
      </c>
      <c r="Z377" s="753">
        <f>IFERROR(IF(Z373="",0,Z373),"0")+IFERROR(IF(Z374="",0,Z374),"0")+IFERROR(IF(Z375="",0,Z375),"0")+IFERROR(IF(Z376="",0,Z376),"0")</f>
        <v>0.13286000000000001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50</v>
      </c>
      <c r="Y378" s="753">
        <f>IFERROR(SUM(Y373:Y376),"0")</f>
        <v>54.6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15</v>
      </c>
      <c r="Y398" s="752">
        <f>IFERROR(IF(X398="",0,CEILING((X398/$H398),1)*$H398),"")</f>
        <v>16.2</v>
      </c>
      <c r="Z398" s="36">
        <f>IFERROR(IF(Y398=0,"",ROUNDUP(Y398/H398,0)*0.01898),"")</f>
        <v>3.7960000000000001E-2</v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15.961111111111112</v>
      </c>
      <c r="BN398" s="64">
        <f>IFERROR(Y398*I398/H398,"0")</f>
        <v>17.238</v>
      </c>
      <c r="BO398" s="64">
        <f>IFERROR(1/J398*(X398/H398),"0")</f>
        <v>2.8935185185185185E-2</v>
      </c>
      <c r="BP398" s="64">
        <f>IFERROR(1/J398*(Y398/H398),"0")</f>
        <v>3.125E-2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1.8518518518518519</v>
      </c>
      <c r="Y401" s="753">
        <f>IFERROR(Y398/H398,"0")+IFERROR(Y399/H399,"0")+IFERROR(Y400/H400,"0")</f>
        <v>2</v>
      </c>
      <c r="Z401" s="753">
        <f>IFERROR(IF(Z398="",0,Z398),"0")+IFERROR(IF(Z399="",0,Z399),"0")+IFERROR(IF(Z400="",0,Z400),"0")</f>
        <v>3.7960000000000001E-2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15</v>
      </c>
      <c r="Y402" s="753">
        <f>IFERROR(SUM(Y398:Y400),"0")</f>
        <v>16.2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15</v>
      </c>
      <c r="Y408" s="752">
        <f t="shared" si="81"/>
        <v>15</v>
      </c>
      <c r="Z408" s="36">
        <f>IFERROR(IF(Y408=0,"",ROUNDUP(Y408/H408,0)*0.02175),"")</f>
        <v>2.1749999999999999E-2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15.48</v>
      </c>
      <c r="BN408" s="64">
        <f t="shared" si="83"/>
        <v>15.48</v>
      </c>
      <c r="BO408" s="64">
        <f t="shared" si="84"/>
        <v>2.0833333333333332E-2</v>
      </c>
      <c r="BP408" s="64">
        <f t="shared" si="85"/>
        <v>2.0833333333333332E-2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60</v>
      </c>
      <c r="Y412" s="752">
        <f t="shared" si="81"/>
        <v>60</v>
      </c>
      <c r="Z412" s="36">
        <f>IFERROR(IF(Y412=0,"",ROUNDUP(Y412/H412,0)*0.02175),"")</f>
        <v>8.6999999999999994E-2</v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61.92</v>
      </c>
      <c r="BN412" s="64">
        <f t="shared" si="83"/>
        <v>61.92</v>
      </c>
      <c r="BO412" s="64">
        <f t="shared" si="84"/>
        <v>8.3333333333333329E-2</v>
      </c>
      <c r="BP412" s="64">
        <f t="shared" si="85"/>
        <v>8.3333333333333329E-2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5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5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0.10874999999999999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75</v>
      </c>
      <c r="Y417" s="753">
        <f>IFERROR(SUM(Y406:Y415),"0")</f>
        <v>75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0</v>
      </c>
      <c r="Y419" s="75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0</v>
      </c>
      <c r="Y421" s="753">
        <f>IFERROR(Y419/H419,"0")+IFERROR(Y420/H420,"0")</f>
        <v>0</v>
      </c>
      <c r="Z421" s="753">
        <f>IFERROR(IF(Z419="",0,Z419),"0")+IFERROR(IF(Z420="",0,Z420),"0")</f>
        <v>0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0</v>
      </c>
      <c r="Y422" s="753">
        <f>IFERROR(SUM(Y419:Y420),"0")</f>
        <v>0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0</v>
      </c>
      <c r="Y541" s="753">
        <f>IFERROR(SUM(Y524:Y539),"0")</f>
        <v>0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472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507.8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496.19335775335782</v>
      </c>
      <c r="Y648" s="753">
        <f>IFERROR(SUM(BN22:BN644),"0")</f>
        <v>534.029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1</v>
      </c>
      <c r="Y649" s="38">
        <f>ROUNDUP(SUM(BP22:BP644),0)</f>
        <v>1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521.19335775335776</v>
      </c>
      <c r="Y650" s="753">
        <f>GrossWeightTotalR+PalletQtyTotalR*25</f>
        <v>559.029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54.52503052503053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59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1.0241099999999999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21.6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95.4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30.6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269</v>
      </c>
      <c r="W657" s="46">
        <f>IFERROR(Y394*1,"0")+IFERROR(Y398*1,"0")+IFERROR(Y399*1,"0")+IFERROR(Y400*1,"0")</f>
        <v>16.2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75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2025-02-25T08:42:15Z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