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88A7F169-DB9B-4D26-AABB-00D68D7D55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1" l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X568" i="1"/>
  <c r="BP567" i="1"/>
  <c r="BO567" i="1"/>
  <c r="BN567" i="1"/>
  <c r="BM567" i="1"/>
  <c r="Z567" i="1"/>
  <c r="Y567" i="1"/>
  <c r="P567" i="1"/>
  <c r="BO566" i="1"/>
  <c r="BM566" i="1"/>
  <c r="Y566" i="1"/>
  <c r="Y568" i="1" s="1"/>
  <c r="P566" i="1"/>
  <c r="BP565" i="1"/>
  <c r="BO565" i="1"/>
  <c r="BN565" i="1"/>
  <c r="BM565" i="1"/>
  <c r="Z565" i="1"/>
  <c r="Y565" i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AD657" i="1" s="1"/>
  <c r="X520" i="1"/>
  <c r="X519" i="1"/>
  <c r="BO518" i="1"/>
  <c r="BM518" i="1"/>
  <c r="Y518" i="1"/>
  <c r="P518" i="1"/>
  <c r="X516" i="1"/>
  <c r="X515" i="1"/>
  <c r="BO514" i="1"/>
  <c r="BM514" i="1"/>
  <c r="Y514" i="1"/>
  <c r="Y516" i="1" s="1"/>
  <c r="P514" i="1"/>
  <c r="X511" i="1"/>
  <c r="X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Y511" i="1" s="1"/>
  <c r="P507" i="1"/>
  <c r="X504" i="1"/>
  <c r="X503" i="1"/>
  <c r="BO502" i="1"/>
  <c r="BM502" i="1"/>
  <c r="Y502" i="1"/>
  <c r="BP502" i="1" s="1"/>
  <c r="P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Y504" i="1" s="1"/>
  <c r="P499" i="1"/>
  <c r="BP498" i="1"/>
  <c r="BO498" i="1"/>
  <c r="BN498" i="1"/>
  <c r="BM498" i="1"/>
  <c r="Z498" i="1"/>
  <c r="Y498" i="1"/>
  <c r="Y503" i="1" s="1"/>
  <c r="X496" i="1"/>
  <c r="X495" i="1"/>
  <c r="BO494" i="1"/>
  <c r="BM494" i="1"/>
  <c r="Y494" i="1"/>
  <c r="AA657" i="1" s="1"/>
  <c r="P494" i="1"/>
  <c r="X491" i="1"/>
  <c r="X490" i="1"/>
  <c r="BO489" i="1"/>
  <c r="BM489" i="1"/>
  <c r="Y489" i="1"/>
  <c r="Y491" i="1" s="1"/>
  <c r="P489" i="1"/>
  <c r="X487" i="1"/>
  <c r="X486" i="1"/>
  <c r="BO485" i="1"/>
  <c r="BM485" i="1"/>
  <c r="Y485" i="1"/>
  <c r="Y487" i="1" s="1"/>
  <c r="P485" i="1"/>
  <c r="BP484" i="1"/>
  <c r="BO484" i="1"/>
  <c r="BN484" i="1"/>
  <c r="BM484" i="1"/>
  <c r="Z484" i="1"/>
  <c r="Y484" i="1"/>
  <c r="Y486" i="1" s="1"/>
  <c r="P484" i="1"/>
  <c r="X482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BO467" i="1"/>
  <c r="BM467" i="1"/>
  <c r="Y467" i="1"/>
  <c r="Y481" i="1" s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Y460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BO450" i="1"/>
  <c r="BM450" i="1"/>
  <c r="Y450" i="1"/>
  <c r="Y455" i="1" s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Y443" i="1" s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BP387" i="1"/>
  <c r="BO387" i="1"/>
  <c r="BN387" i="1"/>
  <c r="BM387" i="1"/>
  <c r="Z387" i="1"/>
  <c r="Y387" i="1"/>
  <c r="P387" i="1"/>
  <c r="X385" i="1"/>
  <c r="Y384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5" i="1" s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BP374" i="1"/>
  <c r="BO374" i="1"/>
  <c r="BN374" i="1"/>
  <c r="BM374" i="1"/>
  <c r="Z374" i="1"/>
  <c r="Y374" i="1"/>
  <c r="P374" i="1"/>
  <c r="BO373" i="1"/>
  <c r="BM373" i="1"/>
  <c r="Y373" i="1"/>
  <c r="Y378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Y329" i="1" s="1"/>
  <c r="P327" i="1"/>
  <c r="BP326" i="1"/>
  <c r="BO326" i="1"/>
  <c r="BN326" i="1"/>
  <c r="BM326" i="1"/>
  <c r="Z326" i="1"/>
  <c r="Y326" i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Y309" i="1" s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O657" i="1" s="1"/>
  <c r="P276" i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657" i="1" s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L657" i="1" s="1"/>
  <c r="P246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3" i="1" s="1"/>
  <c r="P235" i="1"/>
  <c r="BP234" i="1"/>
  <c r="BO234" i="1"/>
  <c r="BN234" i="1"/>
  <c r="BM234" i="1"/>
  <c r="Z234" i="1"/>
  <c r="Y234" i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BO225" i="1"/>
  <c r="BM225" i="1"/>
  <c r="Y225" i="1"/>
  <c r="Y230" i="1" s="1"/>
  <c r="P225" i="1"/>
  <c r="BP224" i="1"/>
  <c r="BO224" i="1"/>
  <c r="BN224" i="1"/>
  <c r="BM224" i="1"/>
  <c r="Z224" i="1"/>
  <c r="Y224" i="1"/>
  <c r="Y231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BP210" i="1"/>
  <c r="BO210" i="1"/>
  <c r="BN210" i="1"/>
  <c r="BM210" i="1"/>
  <c r="Z210" i="1"/>
  <c r="Y210" i="1"/>
  <c r="Y22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Y196" i="1" s="1"/>
  <c r="P194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6" i="1" s="1"/>
  <c r="P178" i="1"/>
  <c r="BP177" i="1"/>
  <c r="BO177" i="1"/>
  <c r="BN177" i="1"/>
  <c r="BM177" i="1"/>
  <c r="Z177" i="1"/>
  <c r="Y177" i="1"/>
  <c r="Y185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4" i="1" s="1"/>
  <c r="P158" i="1"/>
  <c r="X156" i="1"/>
  <c r="X155" i="1"/>
  <c r="BO154" i="1"/>
  <c r="BM154" i="1"/>
  <c r="Y154" i="1"/>
  <c r="H65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30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P50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7" i="1" s="1"/>
  <c r="P35" i="1"/>
  <c r="X31" i="1"/>
  <c r="X30" i="1"/>
  <c r="BO29" i="1"/>
  <c r="BM29" i="1"/>
  <c r="Y29" i="1"/>
  <c r="Y30" i="1" s="1"/>
  <c r="P29" i="1"/>
  <c r="X27" i="1"/>
  <c r="X647" i="1" s="1"/>
  <c r="X26" i="1"/>
  <c r="X65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Y27" i="1" s="1"/>
  <c r="P22" i="1"/>
  <c r="H10" i="1"/>
  <c r="A9" i="1"/>
  <c r="A10" i="1" s="1"/>
  <c r="D7" i="1"/>
  <c r="Q6" i="1"/>
  <c r="P2" i="1"/>
  <c r="F9" i="1" l="1"/>
  <c r="J9" i="1"/>
  <c r="F10" i="1"/>
  <c r="Y31" i="1"/>
  <c r="Y647" i="1" s="1"/>
  <c r="Y41" i="1"/>
  <c r="Y47" i="1"/>
  <c r="D657" i="1"/>
  <c r="Y58" i="1"/>
  <c r="BP53" i="1"/>
  <c r="BN53" i="1"/>
  <c r="Z53" i="1"/>
  <c r="Y57" i="1"/>
  <c r="BP61" i="1"/>
  <c r="BN61" i="1"/>
  <c r="Z61" i="1"/>
  <c r="Z64" i="1" s="1"/>
  <c r="BP69" i="1"/>
  <c r="BN69" i="1"/>
  <c r="Z69" i="1"/>
  <c r="Y73" i="1"/>
  <c r="BP77" i="1"/>
  <c r="BN77" i="1"/>
  <c r="Z77" i="1"/>
  <c r="Z82" i="1" s="1"/>
  <c r="BP81" i="1"/>
  <c r="BN81" i="1"/>
  <c r="Z81" i="1"/>
  <c r="Y83" i="1"/>
  <c r="Y89" i="1"/>
  <c r="Y88" i="1"/>
  <c r="BP85" i="1"/>
  <c r="BN85" i="1"/>
  <c r="Z85" i="1"/>
  <c r="H9" i="1"/>
  <c r="B657" i="1"/>
  <c r="X648" i="1"/>
  <c r="X649" i="1"/>
  <c r="Z23" i="1"/>
  <c r="Z26" i="1" s="1"/>
  <c r="BN23" i="1"/>
  <c r="Y648" i="1" s="1"/>
  <c r="Z25" i="1"/>
  <c r="BN25" i="1"/>
  <c r="Y26" i="1"/>
  <c r="Z29" i="1"/>
  <c r="Z30" i="1" s="1"/>
  <c r="BN29" i="1"/>
  <c r="BP29" i="1"/>
  <c r="Y649" i="1" s="1"/>
  <c r="Z35" i="1"/>
  <c r="BN35" i="1"/>
  <c r="BP35" i="1"/>
  <c r="Z37" i="1"/>
  <c r="BN37" i="1"/>
  <c r="Z39" i="1"/>
  <c r="BN39" i="1"/>
  <c r="Y42" i="1"/>
  <c r="Z45" i="1"/>
  <c r="Z46" i="1" s="1"/>
  <c r="BN45" i="1"/>
  <c r="Z50" i="1"/>
  <c r="BN50" i="1"/>
  <c r="BP50" i="1"/>
  <c r="BP51" i="1"/>
  <c r="BN51" i="1"/>
  <c r="Z51" i="1"/>
  <c r="BP55" i="1"/>
  <c r="BN55" i="1"/>
  <c r="Z55" i="1"/>
  <c r="Y64" i="1"/>
  <c r="BP63" i="1"/>
  <c r="BN63" i="1"/>
  <c r="Z63" i="1"/>
  <c r="Y65" i="1"/>
  <c r="Y74" i="1"/>
  <c r="BP67" i="1"/>
  <c r="BN67" i="1"/>
  <c r="Z67" i="1"/>
  <c r="Z73" i="1" s="1"/>
  <c r="BP71" i="1"/>
  <c r="BN71" i="1"/>
  <c r="Z71" i="1"/>
  <c r="Y82" i="1"/>
  <c r="BP79" i="1"/>
  <c r="BN79" i="1"/>
  <c r="Z79" i="1"/>
  <c r="BP87" i="1"/>
  <c r="BN87" i="1"/>
  <c r="Z87" i="1"/>
  <c r="Z92" i="1"/>
  <c r="Z95" i="1" s="1"/>
  <c r="BN92" i="1"/>
  <c r="BP92" i="1"/>
  <c r="Z94" i="1"/>
  <c r="BN94" i="1"/>
  <c r="Y95" i="1"/>
  <c r="Z98" i="1"/>
  <c r="Z104" i="1" s="1"/>
  <c r="BN98" i="1"/>
  <c r="BP98" i="1"/>
  <c r="Z100" i="1"/>
  <c r="BN100" i="1"/>
  <c r="Z103" i="1"/>
  <c r="BN103" i="1"/>
  <c r="Y104" i="1"/>
  <c r="Z108" i="1"/>
  <c r="Z113" i="1" s="1"/>
  <c r="BN108" i="1"/>
  <c r="BP108" i="1"/>
  <c r="Z110" i="1"/>
  <c r="BN110" i="1"/>
  <c r="Z112" i="1"/>
  <c r="BN112" i="1"/>
  <c r="Y113" i="1"/>
  <c r="Z116" i="1"/>
  <c r="Z119" i="1" s="1"/>
  <c r="BN116" i="1"/>
  <c r="BP116" i="1"/>
  <c r="Z118" i="1"/>
  <c r="BN118" i="1"/>
  <c r="Y119" i="1"/>
  <c r="Z122" i="1"/>
  <c r="Z129" i="1" s="1"/>
  <c r="BN122" i="1"/>
  <c r="BP122" i="1"/>
  <c r="Z124" i="1"/>
  <c r="BN124" i="1"/>
  <c r="Z126" i="1"/>
  <c r="BN126" i="1"/>
  <c r="Z128" i="1"/>
  <c r="BN128" i="1"/>
  <c r="Y129" i="1"/>
  <c r="Z132" i="1"/>
  <c r="Z134" i="1" s="1"/>
  <c r="BN132" i="1"/>
  <c r="BP132" i="1"/>
  <c r="Y135" i="1"/>
  <c r="G65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57" i="1"/>
  <c r="Y175" i="1"/>
  <c r="Z178" i="1"/>
  <c r="Z185" i="1" s="1"/>
  <c r="BN178" i="1"/>
  <c r="BP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BP195" i="1"/>
  <c r="Z199" i="1"/>
  <c r="Z207" i="1" s="1"/>
  <c r="BN199" i="1"/>
  <c r="BP199" i="1"/>
  <c r="Z201" i="1"/>
  <c r="BN201" i="1"/>
  <c r="Z203" i="1"/>
  <c r="BN203" i="1"/>
  <c r="Z205" i="1"/>
  <c r="BN205" i="1"/>
  <c r="Y208" i="1"/>
  <c r="Z211" i="1"/>
  <c r="Z221" i="1" s="1"/>
  <c r="BN211" i="1"/>
  <c r="BP211" i="1"/>
  <c r="Z213" i="1"/>
  <c r="BN213" i="1"/>
  <c r="Z215" i="1"/>
  <c r="BN215" i="1"/>
  <c r="Z217" i="1"/>
  <c r="BN217" i="1"/>
  <c r="Z219" i="1"/>
  <c r="BN219" i="1"/>
  <c r="Z225" i="1"/>
  <c r="Z230" i="1" s="1"/>
  <c r="BN225" i="1"/>
  <c r="BP225" i="1"/>
  <c r="Z226" i="1"/>
  <c r="BN226" i="1"/>
  <c r="Z228" i="1"/>
  <c r="BN228" i="1"/>
  <c r="K657" i="1"/>
  <c r="Z235" i="1"/>
  <c r="Z242" i="1" s="1"/>
  <c r="BN235" i="1"/>
  <c r="BP235" i="1"/>
  <c r="Z237" i="1"/>
  <c r="BN237" i="1"/>
  <c r="Z239" i="1"/>
  <c r="BN239" i="1"/>
  <c r="Z241" i="1"/>
  <c r="BN241" i="1"/>
  <c r="Y242" i="1"/>
  <c r="Z246" i="1"/>
  <c r="BN246" i="1"/>
  <c r="BP246" i="1"/>
  <c r="Z248" i="1"/>
  <c r="BN248" i="1"/>
  <c r="Z250" i="1"/>
  <c r="BN250" i="1"/>
  <c r="Z252" i="1"/>
  <c r="BN252" i="1"/>
  <c r="Z254" i="1"/>
  <c r="BN254" i="1"/>
  <c r="Y255" i="1"/>
  <c r="Z258" i="1"/>
  <c r="Z259" i="1" s="1"/>
  <c r="BN258" i="1"/>
  <c r="BP258" i="1"/>
  <c r="Y259" i="1"/>
  <c r="Z263" i="1"/>
  <c r="BN263" i="1"/>
  <c r="BP263" i="1"/>
  <c r="Z265" i="1"/>
  <c r="BN265" i="1"/>
  <c r="Z267" i="1"/>
  <c r="BN267" i="1"/>
  <c r="Z269" i="1"/>
  <c r="BN269" i="1"/>
  <c r="Z271" i="1"/>
  <c r="BN271" i="1"/>
  <c r="Y272" i="1"/>
  <c r="Z276" i="1"/>
  <c r="Z277" i="1" s="1"/>
  <c r="BN276" i="1"/>
  <c r="BP276" i="1"/>
  <c r="Y277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Z308" i="1" s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T657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Z354" i="1" s="1"/>
  <c r="BN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Y362" i="1"/>
  <c r="Y370" i="1"/>
  <c r="Z365" i="1"/>
  <c r="Z370" i="1" s="1"/>
  <c r="BN365" i="1"/>
  <c r="BP367" i="1"/>
  <c r="BN367" i="1"/>
  <c r="Z367" i="1"/>
  <c r="BP376" i="1"/>
  <c r="BN376" i="1"/>
  <c r="Z376" i="1"/>
  <c r="BP382" i="1"/>
  <c r="BN382" i="1"/>
  <c r="Z382" i="1"/>
  <c r="Z384" i="1" s="1"/>
  <c r="Y391" i="1"/>
  <c r="Z401" i="1"/>
  <c r="BP399" i="1"/>
  <c r="BN399" i="1"/>
  <c r="Z399" i="1"/>
  <c r="X657" i="1"/>
  <c r="Y96" i="1"/>
  <c r="Y114" i="1"/>
  <c r="Y156" i="1"/>
  <c r="Y191" i="1"/>
  <c r="Y256" i="1"/>
  <c r="Y273" i="1"/>
  <c r="Y278" i="1"/>
  <c r="Y285" i="1"/>
  <c r="Y294" i="1"/>
  <c r="Y314" i="1"/>
  <c r="Y355" i="1"/>
  <c r="BP369" i="1"/>
  <c r="BN369" i="1"/>
  <c r="Z369" i="1"/>
  <c r="Y371" i="1"/>
  <c r="Y377" i="1"/>
  <c r="BP373" i="1"/>
  <c r="BN373" i="1"/>
  <c r="Z373" i="1"/>
  <c r="Z390" i="1"/>
  <c r="BP388" i="1"/>
  <c r="BN388" i="1"/>
  <c r="Z388" i="1"/>
  <c r="Y417" i="1"/>
  <c r="BP407" i="1"/>
  <c r="BN407" i="1"/>
  <c r="Z407" i="1"/>
  <c r="Z416" i="1" s="1"/>
  <c r="Z486" i="1"/>
  <c r="W657" i="1"/>
  <c r="Y396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Y422" i="1"/>
  <c r="Z424" i="1"/>
  <c r="BN424" i="1"/>
  <c r="BP424" i="1"/>
  <c r="Z425" i="1"/>
  <c r="BN425" i="1"/>
  <c r="Y426" i="1"/>
  <c r="Y657" i="1"/>
  <c r="Z435" i="1"/>
  <c r="Z442" i="1" s="1"/>
  <c r="BN435" i="1"/>
  <c r="BP435" i="1"/>
  <c r="Z437" i="1"/>
  <c r="BN437" i="1"/>
  <c r="Z439" i="1"/>
  <c r="BN439" i="1"/>
  <c r="Z441" i="1"/>
  <c r="BN441" i="1"/>
  <c r="Y442" i="1"/>
  <c r="Z445" i="1"/>
  <c r="Z447" i="1" s="1"/>
  <c r="BN445" i="1"/>
  <c r="BP445" i="1"/>
  <c r="Y448" i="1"/>
  <c r="Z450" i="1"/>
  <c r="Z455" i="1" s="1"/>
  <c r="BN450" i="1"/>
  <c r="BP450" i="1"/>
  <c r="Z451" i="1"/>
  <c r="BN451" i="1"/>
  <c r="Z453" i="1"/>
  <c r="BN453" i="1"/>
  <c r="Y456" i="1"/>
  <c r="Z458" i="1"/>
  <c r="Z459" i="1" s="1"/>
  <c r="BN458" i="1"/>
  <c r="BP458" i="1"/>
  <c r="Y459" i="1"/>
  <c r="Z657" i="1"/>
  <c r="Z467" i="1"/>
  <c r="Z481" i="1" s="1"/>
  <c r="BN467" i="1"/>
  <c r="BP467" i="1"/>
  <c r="Z468" i="1"/>
  <c r="BN468" i="1"/>
  <c r="Z470" i="1"/>
  <c r="BN470" i="1"/>
  <c r="Z471" i="1"/>
  <c r="BN471" i="1"/>
  <c r="Z473" i="1"/>
  <c r="BN473" i="1"/>
  <c r="Z476" i="1"/>
  <c r="BN476" i="1"/>
  <c r="Z478" i="1"/>
  <c r="BN478" i="1"/>
  <c r="Y482" i="1"/>
  <c r="Z485" i="1"/>
  <c r="BN485" i="1"/>
  <c r="BP485" i="1"/>
  <c r="Z489" i="1"/>
  <c r="Z490" i="1" s="1"/>
  <c r="BN489" i="1"/>
  <c r="BP489" i="1"/>
  <c r="Y490" i="1"/>
  <c r="Z494" i="1"/>
  <c r="Z495" i="1" s="1"/>
  <c r="BN494" i="1"/>
  <c r="BP494" i="1"/>
  <c r="Y495" i="1"/>
  <c r="Z499" i="1"/>
  <c r="Z503" i="1" s="1"/>
  <c r="BN499" i="1"/>
  <c r="BP499" i="1"/>
  <c r="Z500" i="1"/>
  <c r="BN500" i="1"/>
  <c r="Z502" i="1"/>
  <c r="BN502" i="1"/>
  <c r="Z507" i="1"/>
  <c r="BN507" i="1"/>
  <c r="BP507" i="1"/>
  <c r="Z508" i="1"/>
  <c r="BN508" i="1"/>
  <c r="Z509" i="1"/>
  <c r="BN509" i="1"/>
  <c r="Y510" i="1"/>
  <c r="Z514" i="1"/>
  <c r="Z515" i="1" s="1"/>
  <c r="Y519" i="1"/>
  <c r="BP518" i="1"/>
  <c r="BN518" i="1"/>
  <c r="Z518" i="1"/>
  <c r="Z519" i="1" s="1"/>
  <c r="Y520" i="1"/>
  <c r="BP525" i="1"/>
  <c r="BN525" i="1"/>
  <c r="Z525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Y547" i="1"/>
  <c r="BP545" i="1"/>
  <c r="BN545" i="1"/>
  <c r="Z545" i="1"/>
  <c r="Y563" i="1"/>
  <c r="BP556" i="1"/>
  <c r="BN556" i="1"/>
  <c r="Z556" i="1"/>
  <c r="BP560" i="1"/>
  <c r="BN560" i="1"/>
  <c r="Z560" i="1"/>
  <c r="Y569" i="1"/>
  <c r="AB657" i="1"/>
  <c r="Y496" i="1"/>
  <c r="AC657" i="1"/>
  <c r="Y515" i="1"/>
  <c r="BP514" i="1"/>
  <c r="BN514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Y541" i="1"/>
  <c r="BP544" i="1"/>
  <c r="BN544" i="1"/>
  <c r="Z544" i="1"/>
  <c r="Z547" i="1" s="1"/>
  <c r="BP546" i="1"/>
  <c r="BN546" i="1"/>
  <c r="Z546" i="1"/>
  <c r="Y548" i="1"/>
  <c r="BP555" i="1"/>
  <c r="BN555" i="1"/>
  <c r="Z555" i="1"/>
  <c r="Z562" i="1" s="1"/>
  <c r="BP559" i="1"/>
  <c r="BN559" i="1"/>
  <c r="Z559" i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Z598" i="1" s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Y650" i="1" l="1"/>
  <c r="Z88" i="1"/>
  <c r="Z619" i="1"/>
  <c r="Z540" i="1"/>
  <c r="Z510" i="1"/>
  <c r="Z426" i="1"/>
  <c r="Z377" i="1"/>
  <c r="Z294" i="1"/>
  <c r="Z284" i="1"/>
  <c r="Z272" i="1"/>
  <c r="Z255" i="1"/>
  <c r="Z57" i="1"/>
  <c r="Z652" i="1" s="1"/>
  <c r="Z41" i="1"/>
  <c r="Y651" i="1"/>
  <c r="X650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<sst xmlns="http://schemas.openxmlformats.org/spreadsheetml/2006/main" count="3067" uniqueCount="1067">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</sst>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7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100</v>
      </c>
      <c r="Y78" s="752">
        <f t="shared" si="15"/>
        <v>100.80000000000001</v>
      </c>
      <c r="Z78" s="36">
        <f>IFERROR(IF(Y78=0,"",ROUNDUP(Y78/H78,0)*0.01898),"")</f>
        <v>0.22776000000000002</v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106.03571428571429</v>
      </c>
      <c r="BN78" s="64">
        <f t="shared" si="17"/>
        <v>106.88400000000001</v>
      </c>
      <c r="BO78" s="64">
        <f t="shared" si="18"/>
        <v>0.18601190476190477</v>
      </c>
      <c r="BP78" s="64">
        <f t="shared" si="19"/>
        <v>0.1875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11.904761904761905</v>
      </c>
      <c r="Y82" s="753">
        <f>IFERROR(Y76/H76,"0")+IFERROR(Y77/H77,"0")+IFERROR(Y78/H78,"0")+IFERROR(Y79/H79,"0")+IFERROR(Y80/H80,"0")+IFERROR(Y81/H81,"0")</f>
        <v>12</v>
      </c>
      <c r="Z82" s="753">
        <f>IFERROR(IF(Z76="",0,Z76),"0")+IFERROR(IF(Z77="",0,Z77),"0")+IFERROR(IF(Z78="",0,Z78),"0")+IFERROR(IF(Z79="",0,Z79),"0")+IFERROR(IF(Z80="",0,Z80),"0")+IFERROR(IF(Z81="",0,Z81),"0")</f>
        <v>0.22776000000000002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100</v>
      </c>
      <c r="Y83" s="753">
        <f>IFERROR(SUM(Y76:Y81),"0")</f>
        <v>100.80000000000001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0</v>
      </c>
      <c r="Y126" s="752">
        <f t="shared" si="25"/>
        <v>0</v>
      </c>
      <c r="Z126" s="36" t="str">
        <f>IFERROR(IF(Y126=0,"",ROUNDUP(Y126/H126,0)*0.00651),"")</f>
        <v/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0</v>
      </c>
      <c r="Y129" s="753">
        <f>IFERROR(Y122/H122,"0")+IFERROR(Y123/H123,"0")+IFERROR(Y124/H124,"0")+IFERROR(Y125/H125,"0")+IFERROR(Y126/H126,"0")+IFERROR(Y127/H127,"0")+IFERROR(Y128/H128,"0")</f>
        <v>0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0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0</v>
      </c>
      <c r="Y130" s="753">
        <f>IFERROR(SUM(Y122:Y128),"0")</f>
        <v>0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8</v>
      </c>
      <c r="Y178" s="752">
        <f t="shared" si="30"/>
        <v>8.4</v>
      </c>
      <c r="Z178" s="36">
        <f>IFERROR(IF(Y178=0,"",ROUNDUP(Y178/H178,0)*0.00902),"")</f>
        <v>1.804E-2</v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8.5142857142857142</v>
      </c>
      <c r="BN178" s="64">
        <f t="shared" si="32"/>
        <v>8.94</v>
      </c>
      <c r="BO178" s="64">
        <f t="shared" si="33"/>
        <v>1.443001443001443E-2</v>
      </c>
      <c r="BP178" s="64">
        <f t="shared" si="34"/>
        <v>1.5151515151515152E-2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21</v>
      </c>
      <c r="Y179" s="752">
        <f t="shared" si="30"/>
        <v>21</v>
      </c>
      <c r="Z179" s="36">
        <f>IFERROR(IF(Y179=0,"",ROUNDUP(Y179/H179,0)*0.00902),"")</f>
        <v>4.5100000000000001E-2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22.049999999999997</v>
      </c>
      <c r="BN179" s="64">
        <f t="shared" si="32"/>
        <v>22.049999999999997</v>
      </c>
      <c r="BO179" s="64">
        <f t="shared" si="33"/>
        <v>3.787878787878788E-2</v>
      </c>
      <c r="BP179" s="64">
        <f t="shared" si="34"/>
        <v>3.787878787878788E-2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6.9047619047619051</v>
      </c>
      <c r="Y185" s="753">
        <f>IFERROR(Y177/H177,"0")+IFERROR(Y178/H178,"0")+IFERROR(Y179/H179,"0")+IFERROR(Y180/H180,"0")+IFERROR(Y181/H181,"0")+IFERROR(Y182/H182,"0")+IFERROR(Y183/H183,"0")+IFERROR(Y184/H184,"0")</f>
        <v>7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6.3140000000000002E-2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29</v>
      </c>
      <c r="Y186" s="753">
        <f>IFERROR(SUM(Y177:Y184),"0")</f>
        <v>29.4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0</v>
      </c>
      <c r="Y199" s="752">
        <f t="shared" ref="Y199:Y206" si="35">IFERROR(IF(X199="",0,CEILING((X199/$H199),1)*$H199),"")</f>
        <v>0</v>
      </c>
      <c r="Z199" s="36" t="str">
        <f>IFERROR(IF(Y199=0,"",ROUNDUP(Y199/H199,0)*0.00902),"")</f>
        <v/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0</v>
      </c>
      <c r="BN199" s="64">
        <f t="shared" ref="BN199:BN206" si="37">IFERROR(Y199*I199/H199,"0")</f>
        <v>0</v>
      </c>
      <c r="BO199" s="64">
        <f t="shared" ref="BO199:BO206" si="38">IFERROR(1/J199*(X199/H199),"0")</f>
        <v>0</v>
      </c>
      <c r="BP199" s="64">
        <f t="shared" ref="BP199:BP206" si="39">IFERROR(1/J199*(Y199/H199),"0")</f>
        <v>0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0</v>
      </c>
      <c r="Y200" s="752">
        <f t="shared" si="35"/>
        <v>0</v>
      </c>
      <c r="Z200" s="36" t="str">
        <f>IFERROR(IF(Y200=0,"",ROUNDUP(Y200/H200,0)*0.00902),"")</f>
        <v/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  <c r="BP200" s="64">
        <f t="shared" si="39"/>
        <v>0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0</v>
      </c>
      <c r="Y207" s="753">
        <f>IFERROR(Y199/H199,"0")+IFERROR(Y200/H200,"0")+IFERROR(Y201/H201,"0")+IFERROR(Y202/H202,"0")+IFERROR(Y203/H203,"0")+IFERROR(Y204/H204,"0")+IFERROR(Y205/H205,"0")+IFERROR(Y206/H206,"0")</f>
        <v>0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0</v>
      </c>
      <c r="Y208" s="753">
        <f>IFERROR(SUM(Y199:Y206),"0")</f>
        <v>0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2500</v>
      </c>
      <c r="Y364" s="752">
        <f t="shared" ref="Y364:Y369" si="76">IFERROR(IF(X364="",0,CEILING((X364/$H364),1)*$H364),"")</f>
        <v>2503.7999999999997</v>
      </c>
      <c r="Z364" s="36">
        <f>IFERROR(IF(Y364=0,"",ROUNDUP(Y364/H364,0)*0.01898),"")</f>
        <v>6.0925799999999999</v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2664.4230769230771</v>
      </c>
      <c r="BN364" s="64">
        <f t="shared" ref="BN364:BN369" si="78">IFERROR(Y364*I364/H364,"0")</f>
        <v>2668.473</v>
      </c>
      <c r="BO364" s="64">
        <f t="shared" ref="BO364:BO369" si="79">IFERROR(1/J364*(X364/H364),"0")</f>
        <v>5.0080128205128203</v>
      </c>
      <c r="BP364" s="64">
        <f t="shared" ref="BP364:BP369" si="80">IFERROR(1/J364*(Y364/H364),"0")</f>
        <v>5.015625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6</v>
      </c>
      <c r="Y367" s="752">
        <f t="shared" si="76"/>
        <v>6</v>
      </c>
      <c r="Z367" s="36">
        <f>IFERROR(IF(Y367=0,"",ROUNDUP(Y367/H367,0)*0.00651),"")</f>
        <v>1.302E-2</v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6.492</v>
      </c>
      <c r="BN367" s="64">
        <f t="shared" si="78"/>
        <v>6.492</v>
      </c>
      <c r="BO367" s="64">
        <f t="shared" si="79"/>
        <v>1.098901098901099E-2</v>
      </c>
      <c r="BP367" s="64">
        <f t="shared" si="80"/>
        <v>1.098901098901099E-2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322.5128205128205</v>
      </c>
      <c r="Y370" s="753">
        <f>IFERROR(Y364/H364,"0")+IFERROR(Y365/H365,"0")+IFERROR(Y366/H366,"0")+IFERROR(Y367/H367,"0")+IFERROR(Y368/H368,"0")+IFERROR(Y369/H369,"0")</f>
        <v>323</v>
      </c>
      <c r="Z370" s="753">
        <f>IFERROR(IF(Z364="",0,Z364),"0")+IFERROR(IF(Z365="",0,Z365),"0")+IFERROR(IF(Z366="",0,Z366),"0")+IFERROR(IF(Z367="",0,Z367),"0")+IFERROR(IF(Z368="",0,Z368),"0")+IFERROR(IF(Z369="",0,Z369),"0")</f>
        <v>6.1055999999999999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2506</v>
      </c>
      <c r="Y371" s="753">
        <f>IFERROR(SUM(Y364:Y369),"0")</f>
        <v>2509.7999999999997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</v>
      </c>
      <c r="Y399" s="75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0</v>
      </c>
      <c r="Y401" s="753">
        <f>IFERROR(Y398/H398,"0")+IFERROR(Y399/H399,"0")+IFERROR(Y400/H400,"0")</f>
        <v>0</v>
      </c>
      <c r="Z401" s="753">
        <f>IFERROR(IF(Z398="",0,Z398),"0")+IFERROR(IF(Z399="",0,Z399),"0")+IFERROR(IF(Z400="",0,Z400),"0")</f>
        <v>0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0</v>
      </c>
      <c r="Y402" s="753">
        <f>IFERROR(SUM(Y398:Y400),"0")</f>
        <v>0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0</v>
      </c>
      <c r="Y406" s="752">
        <f t="shared" ref="Y406:Y415" si="8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0</v>
      </c>
      <c r="BN406" s="64">
        <f t="shared" ref="BN406:BN415" si="83">IFERROR(Y406*I406/H406,"0")</f>
        <v>0</v>
      </c>
      <c r="BO406" s="64">
        <f t="shared" ref="BO406:BO415" si="84">IFERROR(1/J406*(X406/H406),"0")</f>
        <v>0</v>
      </c>
      <c r="BP406" s="64">
        <f t="shared" ref="BP406:BP415" si="85">IFERROR(1/J406*(Y406/H406),"0")</f>
        <v>0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100</v>
      </c>
      <c r="Y408" s="752">
        <f t="shared" si="81"/>
        <v>105</v>
      </c>
      <c r="Z408" s="36">
        <f>IFERROR(IF(Y408=0,"",ROUNDUP(Y408/H408,0)*0.02175),"")</f>
        <v>0.15225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103.2</v>
      </c>
      <c r="BN408" s="64">
        <f t="shared" si="83"/>
        <v>108.36</v>
      </c>
      <c r="BO408" s="64">
        <f t="shared" si="84"/>
        <v>0.1388888888888889</v>
      </c>
      <c r="BP408" s="64">
        <f t="shared" si="85"/>
        <v>0.14583333333333331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0</v>
      </c>
      <c r="Y411" s="752">
        <f t="shared" si="81"/>
        <v>0</v>
      </c>
      <c r="Z411" s="36" t="str">
        <f>IFERROR(IF(Y411=0,"",ROUNDUP(Y411/H411,0)*0.02175),"")</f>
        <v/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0</v>
      </c>
      <c r="BN411" s="64">
        <f t="shared" si="83"/>
        <v>0</v>
      </c>
      <c r="BO411" s="64">
        <f t="shared" si="84"/>
        <v>0</v>
      </c>
      <c r="BP411" s="64">
        <f t="shared" si="85"/>
        <v>0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6.666666666666667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7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0.15225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100</v>
      </c>
      <c r="Y417" s="753">
        <f>IFERROR(SUM(Y406:Y415),"0")</f>
        <v>105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0</v>
      </c>
      <c r="Y419" s="75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0</v>
      </c>
      <c r="Y421" s="753">
        <f>IFERROR(Y419/H419,"0")+IFERROR(Y420/H420,"0")</f>
        <v>0</v>
      </c>
      <c r="Z421" s="753">
        <f>IFERROR(IF(Z419="",0,Z419),"0")+IFERROR(IF(Z420="",0,Z420),"0")</f>
        <v>0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0</v>
      </c>
      <c r="Y422" s="753">
        <f>IFERROR(SUM(Y419:Y420),"0")</f>
        <v>0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0</v>
      </c>
      <c r="Y525" s="752">
        <f t="shared" si="97"/>
        <v>0</v>
      </c>
      <c r="Z525" s="36" t="str">
        <f t="shared" ref="Z525:Z530" si="102">IFERROR(IF(Y525=0,"",ROUNDUP(Y525/H525,0)*0.01196),"")</f>
        <v/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0</v>
      </c>
      <c r="BN525" s="64">
        <f t="shared" si="99"/>
        <v>0</v>
      </c>
      <c r="BO525" s="64">
        <f t="shared" si="100"/>
        <v>0</v>
      </c>
      <c r="BP525" s="64">
        <f t="shared" si="101"/>
        <v>0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0</v>
      </c>
      <c r="Y526" s="752">
        <f t="shared" si="97"/>
        <v>0</v>
      </c>
      <c r="Z526" s="36" t="str">
        <f t="shared" si="102"/>
        <v/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0</v>
      </c>
      <c r="BN526" s="64">
        <f t="shared" si="99"/>
        <v>0</v>
      </c>
      <c r="BO526" s="64">
        <f t="shared" si="100"/>
        <v>0</v>
      </c>
      <c r="BP526" s="64">
        <f t="shared" si="101"/>
        <v>0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0</v>
      </c>
      <c r="Y530" s="752">
        <f t="shared" si="97"/>
        <v>0</v>
      </c>
      <c r="Z530" s="36" t="str">
        <f t="shared" si="102"/>
        <v/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0</v>
      </c>
      <c r="BN530" s="64">
        <f t="shared" si="99"/>
        <v>0</v>
      </c>
      <c r="BO530" s="64">
        <f t="shared" si="100"/>
        <v>0</v>
      </c>
      <c r="BP530" s="64">
        <f t="shared" si="101"/>
        <v>0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0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0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0</v>
      </c>
      <c r="Y541" s="753">
        <f>IFERROR(SUM(Y524:Y539),"0")</f>
        <v>0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2735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2744.9999999999995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2910.715076923077</v>
      </c>
      <c r="Y648" s="753">
        <f>IFERROR(SUM(BN22:BN644),"0")</f>
        <v>2921.1990000000001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6</v>
      </c>
      <c r="Y649" s="38">
        <f>ROUNDUP(SUM(BP22:BP644),0)</f>
        <v>6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3060.715076923077</v>
      </c>
      <c r="Y650" s="753">
        <f>GrossWeightTotalR+PalletQtyTotalR*25</f>
        <v>3071.1990000000001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347.98901098901098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349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6.5487500000000001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100.80000000000001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0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29.4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2509.7999999999997</v>
      </c>
      <c r="W657" s="46">
        <f>IFERROR(Y394*1,"0")+IFERROR(Y398*1,"0")+IFERROR(Y399*1,"0")+IFERROR(Y400*1,"0")</f>
        <v>0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105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0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