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1345776-172C-4DED-A7B0-72E7DB80DB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Y293" i="1" s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P39" i="1" s="1"/>
  <c r="BO38" i="1"/>
  <c r="BM38" i="1"/>
  <c r="Z38" i="1"/>
  <c r="Y38" i="1"/>
  <c r="BP38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58" i="1" l="1"/>
  <c r="BP58" i="1"/>
  <c r="BN59" i="1"/>
  <c r="BN60" i="1"/>
  <c r="Y61" i="1"/>
  <c r="BN64" i="1"/>
  <c r="BP64" i="1"/>
  <c r="BN65" i="1"/>
  <c r="Y66" i="1"/>
  <c r="Z71" i="1"/>
  <c r="BN69" i="1"/>
  <c r="Y72" i="1"/>
  <c r="Y86" i="1"/>
  <c r="BN85" i="1"/>
  <c r="BN198" i="1"/>
  <c r="BP198" i="1"/>
  <c r="Y199" i="1"/>
  <c r="Z208" i="1"/>
  <c r="BN204" i="1"/>
  <c r="BN206" i="1"/>
  <c r="BN261" i="1"/>
  <c r="BP261" i="1"/>
  <c r="Y262" i="1"/>
  <c r="Z269" i="1"/>
  <c r="BN267" i="1"/>
  <c r="Y270" i="1"/>
  <c r="Z41" i="1"/>
  <c r="BN38" i="1"/>
  <c r="BN39" i="1"/>
  <c r="Z97" i="1"/>
  <c r="Y108" i="1"/>
  <c r="Z107" i="1"/>
  <c r="BN102" i="1"/>
  <c r="BN103" i="1"/>
  <c r="BN105" i="1"/>
  <c r="Y125" i="1"/>
  <c r="Z124" i="1"/>
  <c r="BN120" i="1"/>
  <c r="BN122" i="1"/>
  <c r="Z130" i="1"/>
  <c r="Z136" i="1"/>
  <c r="BN134" i="1"/>
  <c r="Y137" i="1"/>
  <c r="Z142" i="1"/>
  <c r="Z182" i="1"/>
  <c r="BN180" i="1"/>
  <c r="Y183" i="1"/>
  <c r="Z190" i="1"/>
  <c r="BN193" i="1"/>
  <c r="BP193" i="1"/>
  <c r="Y194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X338" i="1"/>
  <c r="Y42" i="1"/>
  <c r="Y41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Z54" i="1"/>
  <c r="Y54" i="1"/>
  <c r="Y71" i="1"/>
  <c r="Y81" i="1"/>
  <c r="Z80" i="1"/>
  <c r="Z86" i="1"/>
  <c r="Y97" i="1"/>
  <c r="Y116" i="1"/>
  <c r="Z115" i="1"/>
  <c r="Y130" i="1"/>
  <c r="Y136" i="1"/>
  <c r="Y142" i="1"/>
  <c r="Z158" i="1"/>
  <c r="Z177" i="1"/>
  <c r="Y177" i="1"/>
  <c r="Y182" i="1"/>
  <c r="Y190" i="1"/>
  <c r="Y209" i="1"/>
  <c r="Z215" i="1"/>
  <c r="Y225" i="1"/>
  <c r="Y226" i="1"/>
  <c r="Z307" i="1"/>
  <c r="Y308" i="1"/>
  <c r="H9" i="1"/>
  <c r="X339" i="1"/>
  <c r="X340" i="1"/>
  <c r="X342" i="1"/>
  <c r="BN28" i="1"/>
  <c r="BP28" i="1"/>
  <c r="BN29" i="1"/>
  <c r="BN30" i="1"/>
  <c r="BN31" i="1"/>
  <c r="BN32" i="1"/>
  <c r="BN33" i="1"/>
  <c r="Y34" i="1"/>
  <c r="BN46" i="1"/>
  <c r="BP46" i="1"/>
  <c r="BN48" i="1"/>
  <c r="BN50" i="1"/>
  <c r="BN52" i="1"/>
  <c r="BN70" i="1"/>
  <c r="BP70" i="1"/>
  <c r="BN74" i="1"/>
  <c r="BP74" i="1"/>
  <c r="BN75" i="1"/>
  <c r="BN78" i="1"/>
  <c r="BN79" i="1"/>
  <c r="Y80" i="1"/>
  <c r="BN84" i="1"/>
  <c r="BP84" i="1"/>
  <c r="Y87" i="1"/>
  <c r="BN90" i="1"/>
  <c r="BP90" i="1"/>
  <c r="Y91" i="1"/>
  <c r="BN95" i="1"/>
  <c r="BP95" i="1"/>
  <c r="Y98" i="1"/>
  <c r="BN101" i="1"/>
  <c r="BP101" i="1"/>
  <c r="BN104" i="1"/>
  <c r="BN106" i="1"/>
  <c r="Y107" i="1"/>
  <c r="BN111" i="1"/>
  <c r="BP111" i="1"/>
  <c r="BN113" i="1"/>
  <c r="BN114" i="1"/>
  <c r="Y115" i="1"/>
  <c r="BN119" i="1"/>
  <c r="BP119" i="1"/>
  <c r="BN121" i="1"/>
  <c r="BN123" i="1"/>
  <c r="Y124" i="1"/>
  <c r="BN128" i="1"/>
  <c r="BP128" i="1"/>
  <c r="Y131" i="1"/>
  <c r="BN135" i="1"/>
  <c r="BP135" i="1"/>
  <c r="BN140" i="1"/>
  <c r="BP140" i="1"/>
  <c r="Y143" i="1"/>
  <c r="BN146" i="1"/>
  <c r="BP146" i="1"/>
  <c r="Y147" i="1"/>
  <c r="BN151" i="1"/>
  <c r="BP151" i="1"/>
  <c r="Y152" i="1"/>
  <c r="BN156" i="1"/>
  <c r="BP156" i="1"/>
  <c r="Y159" i="1"/>
  <c r="BN168" i="1"/>
  <c r="BP168" i="1"/>
  <c r="Y169" i="1"/>
  <c r="BN175" i="1"/>
  <c r="BP175" i="1"/>
  <c r="BN181" i="1"/>
  <c r="BP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50" i="1"/>
  <c r="BP249" i="1"/>
  <c r="BN249" i="1"/>
  <c r="Z256" i="1"/>
  <c r="Y269" i="1"/>
  <c r="Y274" i="1"/>
  <c r="BP273" i="1"/>
  <c r="BN273" i="1"/>
  <c r="Y301" i="1"/>
  <c r="BP299" i="1"/>
  <c r="BN299" i="1"/>
  <c r="BP300" i="1"/>
  <c r="BN300" i="1"/>
  <c r="Y307" i="1"/>
  <c r="Y336" i="1"/>
  <c r="BP335" i="1"/>
  <c r="BN335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Z343" i="1" l="1"/>
  <c r="Y339" i="1"/>
  <c r="Y338" i="1"/>
  <c r="Y342" i="1"/>
  <c r="Y340" i="1"/>
  <c r="X341" i="1"/>
  <c r="A351" i="1" l="1"/>
  <c r="Y341" i="1"/>
  <c r="C351" i="1" s="1"/>
  <c r="B351" i="1" l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<sst xmlns="http://schemas.openxmlformats.org/spreadsheetml/2006/main" count="1703" uniqueCount="555">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</sst>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2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70</v>
      </c>
      <c r="Y95" s="353">
        <f>IFERROR(IF(X95="","",X95),"")</f>
        <v>70</v>
      </c>
      <c r="Z95" s="36">
        <f>IFERROR(IF(X95="","",X95*0.01788),"")</f>
        <v>1.2516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301.25200000000001</v>
      </c>
      <c r="BN95" s="67">
        <f>IFERROR(Y95*I95,"0")</f>
        <v>301.25200000000001</v>
      </c>
      <c r="BO95" s="67">
        <f>IFERROR(X95/J95,"0")</f>
        <v>1</v>
      </c>
      <c r="BP95" s="67">
        <f>IFERROR(Y95/J95,"0")</f>
        <v>1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70</v>
      </c>
      <c r="Y96" s="353">
        <f>IFERROR(IF(X96="","",X96),"")</f>
        <v>70</v>
      </c>
      <c r="Z96" s="36">
        <f>IFERROR(IF(X96="","",X96*0.01788),"")</f>
        <v>1.2516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301.25200000000001</v>
      </c>
      <c r="BN96" s="67">
        <f>IFERROR(Y96*I96,"0")</f>
        <v>301.25200000000001</v>
      </c>
      <c r="BO96" s="67">
        <f>IFERROR(X96/J96,"0")</f>
        <v>1</v>
      </c>
      <c r="BP96" s="67">
        <f>IFERROR(Y96/J96,"0")</f>
        <v>1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140</v>
      </c>
      <c r="Y97" s="354">
        <f>IFERROR(SUM(Y95:Y96),"0")</f>
        <v>140</v>
      </c>
      <c r="Z97" s="354">
        <f>IFERROR(IF(Z95="",0,Z95),"0")+IFERROR(IF(Z96="",0,Z96),"0")</f>
        <v>2.5032000000000001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504</v>
      </c>
      <c r="Y98" s="354">
        <f>IFERROR(SUMPRODUCT(Y95:Y96*H95:H96),"0")</f>
        <v>504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70</v>
      </c>
      <c r="Y101" s="353">
        <f t="shared" ref="Y101:Y106" si="17">IFERROR(IF(X101="","",X101),"")</f>
        <v>70</v>
      </c>
      <c r="Z101" s="36">
        <f t="shared" ref="Z101:Z106" si="18">IFERROR(IF(X101="","",X101*0.01788),"")</f>
        <v>1.2516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301.25200000000001</v>
      </c>
      <c r="BN101" s="67">
        <f t="shared" ref="BN101:BN106" si="20">IFERROR(Y101*I101,"0")</f>
        <v>301.25200000000001</v>
      </c>
      <c r="BO101" s="67">
        <f t="shared" ref="BO101:BO106" si="21">IFERROR(X101/J101,"0")</f>
        <v>1</v>
      </c>
      <c r="BP101" s="67">
        <f t="shared" ref="BP101:BP106" si="22">IFERROR(Y101/J101,"0")</f>
        <v>1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70</v>
      </c>
      <c r="Y103" s="353">
        <f t="shared" si="17"/>
        <v>70</v>
      </c>
      <c r="Z103" s="36">
        <f t="shared" si="18"/>
        <v>1.2516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301.25200000000001</v>
      </c>
      <c r="BN103" s="67">
        <f t="shared" si="20"/>
        <v>301.25200000000001</v>
      </c>
      <c r="BO103" s="67">
        <f t="shared" si="21"/>
        <v>1</v>
      </c>
      <c r="BP103" s="67">
        <f t="shared" si="22"/>
        <v>1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56</v>
      </c>
      <c r="Y105" s="353">
        <f t="shared" si="17"/>
        <v>56</v>
      </c>
      <c r="Z105" s="36">
        <f t="shared" si="18"/>
        <v>1.0012799999999999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249.13280000000003</v>
      </c>
      <c r="BN105" s="67">
        <f t="shared" si="20"/>
        <v>249.13280000000003</v>
      </c>
      <c r="BO105" s="67">
        <f t="shared" si="21"/>
        <v>0.8</v>
      </c>
      <c r="BP105" s="67">
        <f t="shared" si="22"/>
        <v>0.8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196</v>
      </c>
      <c r="Y107" s="354">
        <f>IFERROR(SUM(Y101:Y106),"0")</f>
        <v>196</v>
      </c>
      <c r="Z107" s="354">
        <f>IFERROR(IF(Z101="",0,Z101),"0")+IFERROR(IF(Z102="",0,Z102),"0")+IFERROR(IF(Z103="",0,Z103),"0")+IFERROR(IF(Z104="",0,Z104),"0")+IFERROR(IF(Z105="",0,Z105),"0")+IFERROR(IF(Z106="",0,Z106),"0")</f>
        <v>3.50448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719.04</v>
      </c>
      <c r="Y108" s="354">
        <f>IFERROR(SUMPRODUCT(Y101:Y106*H101:H106),"0")</f>
        <v>719.04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68</v>
      </c>
      <c r="Y115" s="354">
        <f>IFERROR(SUM(Y111:Y114),"0")</f>
        <v>68</v>
      </c>
      <c r="Z115" s="354">
        <f>IFERROR(IF(Z111="",0,Z111),"0")+IFERROR(IF(Z112="",0,Z112),"0")+IFERROR(IF(Z113="",0,Z113),"0")+IFERROR(IF(Z114="",0,Z114),"0")</f>
        <v>1.1872799999999999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238.56</v>
      </c>
      <c r="Y116" s="354">
        <f>IFERROR(SUMPRODUCT(Y111:Y114*H111:H114),"0")</f>
        <v>238.56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0</v>
      </c>
      <c r="Y124" s="354">
        <f>IFERROR(SUM(Y119:Y123),"0")</f>
        <v>0</v>
      </c>
      <c r="Z124" s="354">
        <f>IFERROR(IF(Z119="",0,Z119),"0")+IFERROR(IF(Z120="",0,Z120),"0")+IFERROR(IF(Z121="",0,Z121),"0")+IFERROR(IF(Z122="",0,Z122),"0")+IFERROR(IF(Z123="",0,Z123),"0")</f>
        <v>0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0</v>
      </c>
      <c r="Y125" s="354">
        <f>IFERROR(SUMPRODUCT(Y119:Y123*H119:H123),"0")</f>
        <v>0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70</v>
      </c>
      <c r="Y128" s="353">
        <f>IFERROR(IF(X128="","",X128),"")</f>
        <v>70</v>
      </c>
      <c r="Z128" s="36">
        <f>IFERROR(IF(X128="","",X128*0.01788),"")</f>
        <v>1.2516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140</v>
      </c>
      <c r="Y130" s="354">
        <f>IFERROR(SUM(Y128:Y129),"0")</f>
        <v>140</v>
      </c>
      <c r="Z130" s="354">
        <f>IFERROR(IF(Z128="",0,Z128),"0")+IFERROR(IF(Z129="",0,Z129),"0")</f>
        <v>2.5032000000000001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420</v>
      </c>
      <c r="Y131" s="354">
        <f>IFERROR(SUMPRODUCT(Y128:Y129*H128:H129),"0")</f>
        <v>420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70</v>
      </c>
      <c r="Y134" s="353">
        <f>IFERROR(IF(X134="","",X134),"")</f>
        <v>70</v>
      </c>
      <c r="Z134" s="36">
        <f>IFERROR(IF(X134="","",X134*0.01788),"")</f>
        <v>1.2516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262.36</v>
      </c>
      <c r="BN134" s="67">
        <f>IFERROR(Y134*I134,"0")</f>
        <v>262.36</v>
      </c>
      <c r="BO134" s="67">
        <f>IFERROR(X134/J134,"0")</f>
        <v>1</v>
      </c>
      <c r="BP134" s="67">
        <f>IFERROR(Y134/J134,"0")</f>
        <v>1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70</v>
      </c>
      <c r="Y136" s="354">
        <f>IFERROR(SUM(Y134:Y135),"0")</f>
        <v>70</v>
      </c>
      <c r="Z136" s="354">
        <f>IFERROR(IF(Z134="",0,Z134),"0")+IFERROR(IF(Z135="",0,Z135),"0")</f>
        <v>1.2516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210</v>
      </c>
      <c r="Y137" s="354">
        <f>IFERROR(SUMPRODUCT(Y134:Y135*H134:H135),"0")</f>
        <v>210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70</v>
      </c>
      <c r="Y140" s="353">
        <f>IFERROR(IF(X140="","",X140),"")</f>
        <v>70</v>
      </c>
      <c r="Z140" s="36">
        <f>IFERROR(IF(X140="","",X140*0.01788),"")</f>
        <v>1.2516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229.6</v>
      </c>
      <c r="BN141" s="67">
        <f>IFERROR(Y141*I141,"0")</f>
        <v>229.6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140</v>
      </c>
      <c r="Y142" s="354">
        <f>IFERROR(SUM(Y140:Y141),"0")</f>
        <v>140</v>
      </c>
      <c r="Z142" s="354">
        <f>IFERROR(IF(Z140="",0,Z140),"0")+IFERROR(IF(Z141="",0,Z141),"0")</f>
        <v>2.5032000000000001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420</v>
      </c>
      <c r="Y143" s="354">
        <f>IFERROR(SUMPRODUCT(Y140:Y141*H140:H141),"0")</f>
        <v>420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72</v>
      </c>
      <c r="Y157" s="353">
        <f>IFERROR(IF(X157="","",X157),"")</f>
        <v>72</v>
      </c>
      <c r="Z157" s="36">
        <f>IFERROR(IF(X157="","",X157*0.01157),"")</f>
        <v>0.83304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152.64000000000001</v>
      </c>
      <c r="BN157" s="67">
        <f>IFERROR(Y157*I157,"0")</f>
        <v>152.64000000000001</v>
      </c>
      <c r="BO157" s="67">
        <f>IFERROR(X157/J157,"0")</f>
        <v>1</v>
      </c>
      <c r="BP157" s="67">
        <f>IFERROR(Y157/J157,"0")</f>
        <v>1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72</v>
      </c>
      <c r="Y158" s="354">
        <f>IFERROR(SUM(Y156:Y157),"0")</f>
        <v>72</v>
      </c>
      <c r="Z158" s="354">
        <f>IFERROR(IF(Z156="",0,Z156),"0")+IFERROR(IF(Z157="",0,Z157),"0")</f>
        <v>0.83304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115.2</v>
      </c>
      <c r="Y159" s="354">
        <f>IFERROR(SUMPRODUCT(Y156:Y157*H156:H157),"0")</f>
        <v>115.2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70</v>
      </c>
      <c r="Y162" s="353">
        <f>IFERROR(IF(X162="","",X162),"")</f>
        <v>70</v>
      </c>
      <c r="Z162" s="36">
        <f>IFERROR(IF(X162="","",X162*0.00941),"")</f>
        <v>0.65869999999999995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147.126</v>
      </c>
      <c r="BN162" s="67">
        <f>IFERROR(Y162*I162,"0")</f>
        <v>147.126</v>
      </c>
      <c r="BO162" s="67">
        <f>IFERROR(X162/J162,"0")</f>
        <v>0.5</v>
      </c>
      <c r="BP162" s="67">
        <f>IFERROR(Y162/J162,"0")</f>
        <v>0.5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70</v>
      </c>
      <c r="Y163" s="354">
        <f>IFERROR(SUM(Y162:Y162),"0")</f>
        <v>70</v>
      </c>
      <c r="Z163" s="354">
        <f>IFERROR(IF(Z162="",0,Z162),"0")</f>
        <v>0.65869999999999995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117.6</v>
      </c>
      <c r="Y164" s="354">
        <f>IFERROR(SUMPRODUCT(Y162:Y162*H162:H162),"0")</f>
        <v>117.6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42</v>
      </c>
      <c r="Y189" s="353">
        <f>IFERROR(IF(X189="","",X189),"")</f>
        <v>42</v>
      </c>
      <c r="Z189" s="36">
        <f>IFERROR(IF(X189="","",X189*0.01788),"")</f>
        <v>0.75095999999999996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156.91200000000001</v>
      </c>
      <c r="BN189" s="67">
        <f>IFERROR(Y189*I189,"0")</f>
        <v>156.91200000000001</v>
      </c>
      <c r="BO189" s="67">
        <f>IFERROR(X189/J189,"0")</f>
        <v>0.6</v>
      </c>
      <c r="BP189" s="67">
        <f>IFERROR(Y189/J189,"0")</f>
        <v>0.6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42</v>
      </c>
      <c r="Y190" s="354">
        <f>IFERROR(SUM(Y187:Y189),"0")</f>
        <v>42</v>
      </c>
      <c r="Z190" s="354">
        <f>IFERROR(IF(Z187="",0,Z187),"0")+IFERROR(IF(Z188="",0,Z188),"0")+IFERROR(IF(Z189="",0,Z189),"0")</f>
        <v>0.75095999999999996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126</v>
      </c>
      <c r="Y191" s="354">
        <f>IFERROR(SUMPRODUCT(Y187:Y189*H187:H189),"0")</f>
        <v>126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84</v>
      </c>
      <c r="Y267" s="353">
        <f>IFERROR(IF(X267="","",X267),"")</f>
        <v>84</v>
      </c>
      <c r="Z267" s="36">
        <f>IFERROR(IF(X267="","",X267*0.0155),"")</f>
        <v>1.302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442.00799999999998</v>
      </c>
      <c r="BN267" s="67">
        <f>IFERROR(Y267*I267,"0")</f>
        <v>442.00799999999998</v>
      </c>
      <c r="BO267" s="67">
        <f>IFERROR(X267/J267,"0")</f>
        <v>1</v>
      </c>
      <c r="BP267" s="67">
        <f>IFERROR(Y267/J267,"0")</f>
        <v>1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84</v>
      </c>
      <c r="Y269" s="354">
        <f>IFERROR(SUM(Y267:Y268),"0")</f>
        <v>84</v>
      </c>
      <c r="Z269" s="354">
        <f>IFERROR(IF(Z267="",0,Z267),"0")+IFERROR(IF(Z268="",0,Z268),"0")</f>
        <v>1.302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420</v>
      </c>
      <c r="Y270" s="354">
        <f>IFERROR(SUMPRODUCT(Y267:Y268*H267:H268),"0")</f>
        <v>420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42</v>
      </c>
      <c r="Y283" s="353">
        <f>IFERROR(IF(X283="","",X283),"")</f>
        <v>42</v>
      </c>
      <c r="Z283" s="36">
        <f>IFERROR(IF(X283="","",X283*0.01788),"")</f>
        <v>0.75095999999999996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155.55119999999999</v>
      </c>
      <c r="BN283" s="67">
        <f>IFERROR(Y283*I283,"0")</f>
        <v>155.55119999999999</v>
      </c>
      <c r="BO283" s="67">
        <f>IFERROR(X283/J283,"0")</f>
        <v>0.6</v>
      </c>
      <c r="BP283" s="67">
        <f>IFERROR(Y283/J283,"0")</f>
        <v>0.6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42</v>
      </c>
      <c r="Y284" s="354">
        <f>IFERROR(SUM(Y283:Y283),"0")</f>
        <v>42</v>
      </c>
      <c r="Z284" s="354">
        <f>IFERROR(IF(Z283="",0,Z283),"0")</f>
        <v>0.75095999999999996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126</v>
      </c>
      <c r="Y285" s="354">
        <f>IFERROR(SUMPRODUCT(Y283:Y283*H283:H283),"0")</f>
        <v>126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3458.3999999999996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3458.3999999999996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4079.5243999999993</v>
      </c>
      <c r="Y339" s="354">
        <f>IFERROR(SUM(BN22:BN335),"0")</f>
        <v>4079.5243999999993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15</v>
      </c>
      <c r="Y340" s="38">
        <f>ROUNDUP(SUM(BP22:BP335),0)</f>
        <v>15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4454.5243999999993</v>
      </c>
      <c r="Y341" s="354">
        <f>GrossWeightTotalR+PalletQtyTotalR*25</f>
        <v>4454.5243999999993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1078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1078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17.998939999999997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0</v>
      </c>
      <c r="I348" s="46">
        <f>IFERROR(X95*H95,"0")+IFERROR(X96*H96,"0")</f>
        <v>504</v>
      </c>
      <c r="J348" s="46">
        <f>IFERROR(X101*H101,"0")+IFERROR(X102*H102,"0")+IFERROR(X103*H103,"0")+IFERROR(X104*H104,"0")+IFERROR(X105*H105,"0")+IFERROR(X106*H106,"0")</f>
        <v>719.04</v>
      </c>
      <c r="K348" s="46">
        <f>IFERROR(X111*H111,"0")+IFERROR(X112*H112,"0")+IFERROR(X113*H113,"0")+IFERROR(X114*H114,"0")</f>
        <v>238.56</v>
      </c>
      <c r="L348" s="46">
        <f>IFERROR(X119*H119,"0")+IFERROR(X120*H120,"0")+IFERROR(X121*H121,"0")+IFERROR(X122*H122,"0")+IFERROR(X123*H123,"0")</f>
        <v>0</v>
      </c>
      <c r="M348" s="46">
        <f>IFERROR(X128*H128,"0")+IFERROR(X129*H129,"0")</f>
        <v>420</v>
      </c>
      <c r="N348" s="345"/>
      <c r="O348" s="46">
        <f>IFERROR(X134*H134,"0")+IFERROR(X135*H135,"0")</f>
        <v>210</v>
      </c>
      <c r="P348" s="46">
        <f>IFERROR(X140*H140,"0")+IFERROR(X141*H141,"0")</f>
        <v>420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115.2</v>
      </c>
      <c r="T348" s="46">
        <f>IFERROR(X162*H162,"0")</f>
        <v>117.6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126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420</v>
      </c>
      <c r="AI348" s="46">
        <f>IFERROR(X273*H273,"0")</f>
        <v>0</v>
      </c>
      <c r="AJ348" s="46">
        <f>IFERROR(X279*H279,"0")+IFERROR(X283*H283,"0")</f>
        <v>126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420</v>
      </c>
      <c r="B351" s="60">
        <f>SUMPRODUCT(--(BB:BB="ПГП"),--(W:W="кор"),H:H,Y:Y)+SUMPRODUCT(--(BB:BB="ПГП"),--(W:W="кг"),Y:Y)</f>
        <v>3038.3999999999996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2025-03-05T06:50:55Z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