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383BAC-565E-4315-A8FF-30C40D0DFF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Z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N153" i="1"/>
  <c r="BM153" i="1"/>
  <c r="Z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N142" i="1"/>
  <c r="BM142" i="1"/>
  <c r="Z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Z132" i="1"/>
  <c r="Y132" i="1"/>
  <c r="BP132" i="1" s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O125" i="1"/>
  <c r="BM125" i="1"/>
  <c r="Z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26" i="1" l="1"/>
  <c r="BN26" i="1"/>
  <c r="BP274" i="1"/>
  <c r="BN274" i="1"/>
  <c r="Z274" i="1"/>
  <c r="BP329" i="1"/>
  <c r="BN329" i="1"/>
  <c r="Z329" i="1"/>
  <c r="BP350" i="1"/>
  <c r="BN350" i="1"/>
  <c r="Z350" i="1"/>
  <c r="BP370" i="1"/>
  <c r="BN370" i="1"/>
  <c r="Z370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58" i="1"/>
  <c r="BN58" i="1"/>
  <c r="Z70" i="1"/>
  <c r="BN70" i="1"/>
  <c r="Z75" i="1"/>
  <c r="BN75" i="1"/>
  <c r="Z89" i="1"/>
  <c r="BN89" i="1"/>
  <c r="Z108" i="1"/>
  <c r="BN108" i="1"/>
  <c r="BN125" i="1"/>
  <c r="BN132" i="1"/>
  <c r="Z183" i="1"/>
  <c r="BN183" i="1"/>
  <c r="BN195" i="1"/>
  <c r="Z214" i="1"/>
  <c r="BN214" i="1"/>
  <c r="Z224" i="1"/>
  <c r="BN224" i="1"/>
  <c r="Z232" i="1"/>
  <c r="BN232" i="1"/>
  <c r="Z242" i="1"/>
  <c r="BN242" i="1"/>
  <c r="Z253" i="1"/>
  <c r="BN253" i="1"/>
  <c r="Z266" i="1"/>
  <c r="BN266" i="1"/>
  <c r="BP295" i="1"/>
  <c r="BN295" i="1"/>
  <c r="Z295" i="1"/>
  <c r="BP345" i="1"/>
  <c r="BN345" i="1"/>
  <c r="Z345" i="1"/>
  <c r="BP351" i="1"/>
  <c r="BN351" i="1"/>
  <c r="Z351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289" i="1"/>
  <c r="BP170" i="1"/>
  <c r="BN170" i="1"/>
  <c r="BP179" i="1"/>
  <c r="BN179" i="1"/>
  <c r="Z179" i="1"/>
  <c r="BP193" i="1"/>
  <c r="BN193" i="1"/>
  <c r="Z193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Y165" i="1"/>
  <c r="Z170" i="1"/>
  <c r="BP185" i="1"/>
  <c r="BN185" i="1"/>
  <c r="Z185" i="1"/>
  <c r="Y181" i="1"/>
  <c r="Z197" i="1"/>
  <c r="BN197" i="1"/>
  <c r="Z208" i="1"/>
  <c r="BN208" i="1"/>
  <c r="BP208" i="1"/>
  <c r="Z216" i="1"/>
  <c r="BN216" i="1"/>
  <c r="Z220" i="1"/>
  <c r="BN220" i="1"/>
  <c r="Y236" i="1"/>
  <c r="Z226" i="1"/>
  <c r="BN226" i="1"/>
  <c r="Z230" i="1"/>
  <c r="BN230" i="1"/>
  <c r="Z234" i="1"/>
  <c r="BN234" i="1"/>
  <c r="Z240" i="1"/>
  <c r="BN240" i="1"/>
  <c r="Z247" i="1"/>
  <c r="BN247" i="1"/>
  <c r="Z251" i="1"/>
  <c r="BN251" i="1"/>
  <c r="Z260" i="1"/>
  <c r="BN260" i="1"/>
  <c r="Z264" i="1"/>
  <c r="BN264" i="1"/>
  <c r="Z271" i="1"/>
  <c r="BN271" i="1"/>
  <c r="Z272" i="1"/>
  <c r="BN272" i="1"/>
  <c r="Z276" i="1"/>
  <c r="BN276" i="1"/>
  <c r="Z288" i="1"/>
  <c r="BN288" i="1"/>
  <c r="Z293" i="1"/>
  <c r="BN293" i="1"/>
  <c r="Z297" i="1"/>
  <c r="BN297" i="1"/>
  <c r="Z318" i="1"/>
  <c r="BN318" i="1"/>
  <c r="Z319" i="1"/>
  <c r="BN319" i="1"/>
  <c r="Z323" i="1"/>
  <c r="BN323" i="1"/>
  <c r="Z331" i="1"/>
  <c r="BN331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Y456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Y172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90" i="1" l="1"/>
  <c r="Z551" i="1"/>
  <c r="Z144" i="1"/>
  <c r="Z298" i="1"/>
  <c r="Z341" i="1"/>
  <c r="Z267" i="1"/>
  <c r="Z235" i="1"/>
  <c r="Z76" i="1"/>
  <c r="Z36" i="1"/>
  <c r="Z255" i="1"/>
  <c r="Z243" i="1"/>
  <c r="Z544" i="1"/>
  <c r="Z479" i="1"/>
  <c r="Z347" i="1"/>
  <c r="Z332" i="1"/>
  <c r="Z135" i="1"/>
  <c r="Z127" i="1"/>
  <c r="Z101" i="1"/>
  <c r="Y599" i="1"/>
  <c r="Y596" i="1"/>
  <c r="Z422" i="1"/>
  <c r="Z325" i="1"/>
  <c r="Z575" i="1"/>
  <c r="Z561" i="1"/>
  <c r="Z522" i="1"/>
  <c r="Z508" i="1"/>
  <c r="Z59" i="1"/>
  <c r="Y597" i="1"/>
  <c r="Z456" i="1"/>
  <c r="Z409" i="1"/>
  <c r="Z396" i="1"/>
  <c r="Y59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<sst xmlns="http://schemas.openxmlformats.org/spreadsheetml/2006/main" count="2465" uniqueCount="787">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</sst>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88" sqref="AA88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45542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8</v>
      </c>
      <c r="Y88" s="384">
        <f t="shared" si="16"/>
        <v>9</v>
      </c>
      <c r="Z88" s="36">
        <f>IFERROR(IF(Y88=0,"",ROUNDUP(Y88/H88,0)*0.00502),"")</f>
        <v>2.5100000000000001E-2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8.4444444444444446</v>
      </c>
      <c r="BN88" s="64">
        <f t="shared" si="18"/>
        <v>9.4999999999999982</v>
      </c>
      <c r="BO88" s="64">
        <f t="shared" si="19"/>
        <v>1.8993352326685663E-2</v>
      </c>
      <c r="BP88" s="64">
        <f t="shared" si="20"/>
        <v>2.1367521367521368E-2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8</v>
      </c>
      <c r="Y89" s="384">
        <f t="shared" si="16"/>
        <v>9</v>
      </c>
      <c r="Z89" s="36">
        <f>IFERROR(IF(Y89=0,"",ROUNDUP(Y89/H89,0)*0.00502),"")</f>
        <v>2.5100000000000001E-2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8.4444444444444446</v>
      </c>
      <c r="BN89" s="64">
        <f t="shared" si="18"/>
        <v>9.4999999999999982</v>
      </c>
      <c r="BO89" s="64">
        <f t="shared" si="19"/>
        <v>1.8993352326685663E-2</v>
      </c>
      <c r="BP89" s="64">
        <f t="shared" si="20"/>
        <v>2.1367521367521368E-2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8.8888888888888893</v>
      </c>
      <c r="Y90" s="385">
        <f>IFERROR(Y84/H84,"0")+IFERROR(Y85/H85,"0")+IFERROR(Y86/H86,"0")+IFERROR(Y87/H87,"0")+IFERROR(Y88/H88,"0")+IFERROR(Y89/H89,"0")</f>
        <v>10</v>
      </c>
      <c r="Z90" s="385">
        <f>IFERROR(IF(Z84="",0,Z84),"0")+IFERROR(IF(Z85="",0,Z85),"0")+IFERROR(IF(Z86="",0,Z86),"0")+IFERROR(IF(Z87="",0,Z87),"0")+IFERROR(IF(Z88="",0,Z88),"0")+IFERROR(IF(Z89="",0,Z89),"0")</f>
        <v>5.0200000000000002E-2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16</v>
      </c>
      <c r="Y91" s="385">
        <f>IFERROR(SUM(Y84:Y89),"0")</f>
        <v>18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12</v>
      </c>
      <c r="Y105" s="384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12.533333333333331</v>
      </c>
      <c r="BN105" s="64">
        <f>IFERROR(Y105*I105/H105,"0")</f>
        <v>22.56</v>
      </c>
      <c r="BO105" s="64">
        <f>IFERROR(1/J105*(X105/H105),"0")</f>
        <v>1.9841269841269837E-2</v>
      </c>
      <c r="BP105" s="64">
        <f>IFERROR(1/J105*(Y105/H105),"0")</f>
        <v>3.5714285714285712E-2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1.1111111111111109</v>
      </c>
      <c r="Y110" s="385">
        <f>IFERROR(Y105/H105,"0")+IFERROR(Y106/H106,"0")+IFERROR(Y107/H107,"0")+IFERROR(Y108/H108,"0")+IFERROR(Y109/H109,"0")</f>
        <v>2</v>
      </c>
      <c r="Z110" s="385">
        <f>IFERROR(IF(Z105="",0,Z105),"0")+IFERROR(IF(Z106="",0,Z106),"0")+IFERROR(IF(Z107="",0,Z107),"0")+IFERROR(IF(Z108="",0,Z108),"0")+IFERROR(IF(Z109="",0,Z109),"0")</f>
        <v>4.3499999999999997E-2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12</v>
      </c>
      <c r="Y111" s="385">
        <f>IFERROR(SUM(Y105:Y109),"0")</f>
        <v>21.6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49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52.290000000000006</v>
      </c>
      <c r="BN114" s="64">
        <f>IFERROR(Y114*I114/H114,"0")</f>
        <v>53.784000000000006</v>
      </c>
      <c r="BO114" s="64">
        <f>IFERROR(1/J114*(X114/H114),"0")</f>
        <v>0.10416666666666666</v>
      </c>
      <c r="BP114" s="64">
        <f>IFERROR(1/J114*(Y114/H114),"0")</f>
        <v>0.10714285714285714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5.833333333333333</v>
      </c>
      <c r="Y118" s="385">
        <f>IFERROR(Y113/H113,"0")+IFERROR(Y114/H114,"0")+IFERROR(Y115/H115,"0")+IFERROR(Y116/H116,"0")+IFERROR(Y117/H117,"0")</f>
        <v>6</v>
      </c>
      <c r="Z118" s="385">
        <f>IFERROR(IF(Z113="",0,Z113),"0")+IFERROR(IF(Z114="",0,Z114),"0")+IFERROR(IF(Z115="",0,Z115),"0")+IFERROR(IF(Z116="",0,Z116),"0")+IFERROR(IF(Z117="",0,Z117),"0")</f>
        <v>0.1305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49</v>
      </c>
      <c r="Y119" s="385">
        <f>IFERROR(SUM(Y113:Y117),"0")</f>
        <v>50.400000000000006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20</v>
      </c>
      <c r="Y133" s="38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8.3333333333333339</v>
      </c>
      <c r="Y135" s="385">
        <f>IFERROR(Y130/H130,"0")+IFERROR(Y131/H131,"0")+IFERROR(Y132/H132,"0")+IFERROR(Y133/H133,"0")+IFERROR(Y134/H134,"0")</f>
        <v>9</v>
      </c>
      <c r="Z135" s="385">
        <f>IFERROR(IF(Z130="",0,Z130),"0")+IFERROR(IF(Z131="",0,Z131),"0")+IFERROR(IF(Z132="",0,Z132),"0")+IFERROR(IF(Z133="",0,Z133),"0")+IFERROR(IF(Z134="",0,Z134),"0")</f>
        <v>6.7769999999999997E-2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20</v>
      </c>
      <c r="Y136" s="385">
        <f>IFERROR(SUM(Y130:Y134),"0")</f>
        <v>21.599999999999998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83</v>
      </c>
      <c r="Y191" s="384">
        <f t="shared" ref="Y191:Y198" si="26">IFERROR(IF(X191="",0,CEILING((X191/$H191),1)*$H191),"")</f>
        <v>84</v>
      </c>
      <c r="Z191" s="36">
        <f>IFERROR(IF(Y191=0,"",ROUNDUP(Y191/H191,0)*0.00753),"")</f>
        <v>0.15060000000000001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88.138095238095232</v>
      </c>
      <c r="BN191" s="64">
        <f t="shared" ref="BN191:BN198" si="28">IFERROR(Y191*I191/H191,"0")</f>
        <v>89.199999999999989</v>
      </c>
      <c r="BO191" s="64">
        <f t="shared" ref="BO191:BO198" si="29">IFERROR(1/J191*(X191/H191),"0")</f>
        <v>0.12667887667887667</v>
      </c>
      <c r="BP191" s="64">
        <f t="shared" ref="BP191:BP198" si="30">IFERROR(1/J191*(Y191/H191),"0")</f>
        <v>0.12820512820512819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70</v>
      </c>
      <c r="Y193" s="384">
        <f t="shared" si="26"/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73.333333333333329</v>
      </c>
      <c r="BN193" s="64">
        <f t="shared" si="28"/>
        <v>74.8</v>
      </c>
      <c r="BO193" s="64">
        <f t="shared" si="29"/>
        <v>0.10683760683760682</v>
      </c>
      <c r="BP193" s="64">
        <f t="shared" si="30"/>
        <v>0.10897435897435898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9</v>
      </c>
      <c r="Y194" s="384">
        <f t="shared" si="26"/>
        <v>10.5</v>
      </c>
      <c r="Z194" s="36">
        <f>IFERROR(IF(Y194=0,"",ROUNDUP(Y194/H194,0)*0.00502),"")</f>
        <v>2.5100000000000001E-2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9.5571428571428569</v>
      </c>
      <c r="BN194" s="64">
        <f t="shared" si="28"/>
        <v>11.149999999999999</v>
      </c>
      <c r="BO194" s="64">
        <f t="shared" si="29"/>
        <v>1.8315018315018316E-2</v>
      </c>
      <c r="BP194" s="64">
        <f t="shared" si="30"/>
        <v>2.1367521367521368E-2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5</v>
      </c>
      <c r="Y196" s="384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5.2380952380952381</v>
      </c>
      <c r="BN196" s="64">
        <f t="shared" si="28"/>
        <v>6.6000000000000014</v>
      </c>
      <c r="BO196" s="64">
        <f t="shared" si="29"/>
        <v>1.0175010175010176E-2</v>
      </c>
      <c r="BP196" s="64">
        <f t="shared" si="30"/>
        <v>1.2820512820512822E-2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43.095238095238095</v>
      </c>
      <c r="Y199" s="385">
        <f>IFERROR(Y191/H191,"0")+IFERROR(Y192/H192,"0")+IFERROR(Y193/H193,"0")+IFERROR(Y194/H194,"0")+IFERROR(Y195/H195,"0")+IFERROR(Y196/H196,"0")+IFERROR(Y197/H197,"0")+IFERROR(Y198/H198,"0")</f>
        <v>45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0.31877000000000005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167</v>
      </c>
      <c r="Y200" s="385">
        <f>IFERROR(SUM(Y191:Y198),"0")</f>
        <v>172.20000000000002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44</v>
      </c>
      <c r="Y214" s="384">
        <f t="shared" si="31"/>
        <v>48.6</v>
      </c>
      <c r="Z214" s="36">
        <f>IFERROR(IF(Y214=0,"",ROUNDUP(Y214/H214,0)*0.00937),"")</f>
        <v>8.4330000000000002E-2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45.711111111111109</v>
      </c>
      <c r="BN214" s="64">
        <f t="shared" si="33"/>
        <v>50.49</v>
      </c>
      <c r="BO214" s="64">
        <f t="shared" si="34"/>
        <v>6.7901234567901231E-2</v>
      </c>
      <c r="BP214" s="64">
        <f t="shared" si="35"/>
        <v>7.4999999999999997E-2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62</v>
      </c>
      <c r="Y216" s="384">
        <f t="shared" si="31"/>
        <v>64.800000000000011</v>
      </c>
      <c r="Z216" s="36">
        <f>IFERROR(IF(Y216=0,"",ROUNDUP(Y216/H216,0)*0.00937),"")</f>
        <v>0.11244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64.411111111111111</v>
      </c>
      <c r="BN216" s="64">
        <f t="shared" si="33"/>
        <v>67.320000000000007</v>
      </c>
      <c r="BO216" s="64">
        <f t="shared" si="34"/>
        <v>9.5679012345679007E-2</v>
      </c>
      <c r="BP216" s="64">
        <f t="shared" si="35"/>
        <v>0.10000000000000002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19.629629629629626</v>
      </c>
      <c r="Y221" s="385">
        <f>IFERROR(Y213/H213,"0")+IFERROR(Y214/H214,"0")+IFERROR(Y215/H215,"0")+IFERROR(Y216/H216,"0")+IFERROR(Y217/H217,"0")+IFERROR(Y218/H218,"0")+IFERROR(Y219/H219,"0")+IFERROR(Y220/H220,"0")</f>
        <v>21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0.19677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106</v>
      </c>
      <c r="Y222" s="385">
        <f>IFERROR(SUM(Y213:Y220),"0")</f>
        <v>113.4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32</v>
      </c>
      <c r="Y225" s="384">
        <f t="shared" si="36"/>
        <v>39</v>
      </c>
      <c r="Z225" s="36">
        <f>IFERROR(IF(Y225=0,"",ROUNDUP(Y225/H225,0)*0.02175),"")</f>
        <v>0.10874999999999999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34.313846153846157</v>
      </c>
      <c r="BN225" s="64">
        <f t="shared" si="38"/>
        <v>41.820000000000007</v>
      </c>
      <c r="BO225" s="64">
        <f t="shared" si="39"/>
        <v>7.3260073260073263E-2</v>
      </c>
      <c r="BP225" s="64">
        <f t="shared" si="40"/>
        <v>8.9285714285714274E-2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56</v>
      </c>
      <c r="Y227" s="384">
        <f t="shared" si="36"/>
        <v>60.899999999999991</v>
      </c>
      <c r="Z227" s="36">
        <f>IFERROR(IF(Y227=0,"",ROUNDUP(Y227/H227,0)*0.02175),"")</f>
        <v>0.15225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59.630344827586214</v>
      </c>
      <c r="BN227" s="64">
        <f t="shared" si="38"/>
        <v>64.847999999999985</v>
      </c>
      <c r="BO227" s="64">
        <f t="shared" si="39"/>
        <v>0.11494252873563218</v>
      </c>
      <c r="BP227" s="64">
        <f t="shared" si="40"/>
        <v>0.125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81</v>
      </c>
      <c r="Y228" s="384">
        <f t="shared" si="36"/>
        <v>81.599999999999994</v>
      </c>
      <c r="Z228" s="36">
        <f t="shared" ref="Z228:Z234" si="41">IFERROR(IF(Y228=0,"",ROUNDUP(Y228/H228,0)*0.00753),"")</f>
        <v>0.25602000000000003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90.787499999999994</v>
      </c>
      <c r="BN228" s="64">
        <f t="shared" si="38"/>
        <v>91.46</v>
      </c>
      <c r="BO228" s="64">
        <f t="shared" si="39"/>
        <v>0.21634615384615383</v>
      </c>
      <c r="BP228" s="64">
        <f t="shared" si="40"/>
        <v>0.21794871794871795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86</v>
      </c>
      <c r="Y230" s="384">
        <f t="shared" si="36"/>
        <v>86.399999999999991</v>
      </c>
      <c r="Z230" s="36">
        <f t="shared" si="41"/>
        <v>0.27107999999999999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95.74666666666667</v>
      </c>
      <c r="BN230" s="64">
        <f t="shared" si="38"/>
        <v>96.191999999999993</v>
      </c>
      <c r="BO230" s="64">
        <f t="shared" si="39"/>
        <v>0.22970085470085472</v>
      </c>
      <c r="BP230" s="64">
        <f t="shared" si="40"/>
        <v>0.23076923076923075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54</v>
      </c>
      <c r="Y231" s="384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60.120000000000005</v>
      </c>
      <c r="BN231" s="64">
        <f t="shared" si="38"/>
        <v>61.455999999999996</v>
      </c>
      <c r="BO231" s="64">
        <f t="shared" si="39"/>
        <v>0.14423076923076922</v>
      </c>
      <c r="BP231" s="64">
        <f t="shared" si="40"/>
        <v>0.14743589743589744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124</v>
      </c>
      <c r="Y233" s="384">
        <f t="shared" si="36"/>
        <v>124.8</v>
      </c>
      <c r="Z233" s="36">
        <f t="shared" si="41"/>
        <v>0.39156000000000002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138.05333333333334</v>
      </c>
      <c r="BN233" s="64">
        <f t="shared" si="38"/>
        <v>138.94400000000002</v>
      </c>
      <c r="BO233" s="64">
        <f t="shared" si="39"/>
        <v>0.33119658119658124</v>
      </c>
      <c r="BP233" s="64">
        <f t="shared" si="40"/>
        <v>0.33333333333333331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218</v>
      </c>
      <c r="Y234" s="384">
        <f t="shared" si="36"/>
        <v>218.4</v>
      </c>
      <c r="Z234" s="36">
        <f t="shared" si="41"/>
        <v>0.68523000000000001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243.25166666666667</v>
      </c>
      <c r="BN234" s="64">
        <f t="shared" si="38"/>
        <v>243.69799999999998</v>
      </c>
      <c r="BO234" s="64">
        <f t="shared" si="39"/>
        <v>0.58226495726495731</v>
      </c>
      <c r="BP234" s="64">
        <f t="shared" si="40"/>
        <v>0.58333333333333326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245.12267904509284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248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2.0380799999999999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651</v>
      </c>
      <c r="Y236" s="385">
        <f>IFERROR(SUM(Y224:Y234),"0")</f>
        <v>666.3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19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21.153333333333336</v>
      </c>
      <c r="BN241" s="64">
        <f>IFERROR(Y241*I241/H241,"0")</f>
        <v>21.376000000000001</v>
      </c>
      <c r="BO241" s="64">
        <f>IFERROR(1/J241*(X241/H241),"0")</f>
        <v>5.0747863247863248E-2</v>
      </c>
      <c r="BP241" s="64">
        <f>IFERROR(1/J241*(Y241/H241),"0")</f>
        <v>5.128205128205128E-2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7.916666666666667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19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4</v>
      </c>
      <c r="Y254" s="384">
        <f t="shared" si="42"/>
        <v>4</v>
      </c>
      <c r="Z254" s="36">
        <f>IFERROR(IF(Y254=0,"",ROUNDUP(Y254/H254,0)*0.00937),"")</f>
        <v>9.3699999999999999E-3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4.24</v>
      </c>
      <c r="BN254" s="64">
        <f t="shared" si="44"/>
        <v>4.24</v>
      </c>
      <c r="BO254" s="64">
        <f t="shared" si="45"/>
        <v>8.3333333333333332E-3</v>
      </c>
      <c r="BP254" s="64">
        <f t="shared" si="46"/>
        <v>8.3333333333333332E-3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1</v>
      </c>
      <c r="Y255" s="385">
        <f>IFERROR(Y247/H247,"0")+IFERROR(Y248/H248,"0")+IFERROR(Y249/H249,"0")+IFERROR(Y250/H250,"0")+IFERROR(Y251/H251,"0")+IFERROR(Y252/H252,"0")+IFERROR(Y253/H253,"0")+IFERROR(Y254/H254,"0")</f>
        <v>1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9.3699999999999999E-3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4</v>
      </c>
      <c r="Y256" s="385">
        <f>IFERROR(SUM(Y247:Y254),"0")</f>
        <v>4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106</v>
      </c>
      <c r="Y295" s="384">
        <f>IFERROR(IF(X295="",0,CEILING((X295/$H295),1)*$H295),"")</f>
        <v>108</v>
      </c>
      <c r="Z295" s="36">
        <f>IFERROR(IF(Y295=0,"",ROUNDUP(Y295/H295,0)*0.00753),"")</f>
        <v>0.33884999999999998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118.01333333333335</v>
      </c>
      <c r="BN295" s="64">
        <f>IFERROR(Y295*I295/H295,"0")</f>
        <v>120.24000000000001</v>
      </c>
      <c r="BO295" s="64">
        <f>IFERROR(1/J295*(X295/H295),"0")</f>
        <v>0.28311965811965811</v>
      </c>
      <c r="BP295" s="64">
        <f>IFERROR(1/J295*(Y295/H295),"0")</f>
        <v>0.28846153846153844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26</v>
      </c>
      <c r="Y296" s="384">
        <f>IFERROR(IF(X296="",0,CEILING((X296/$H296),1)*$H296),"")</f>
        <v>26.4</v>
      </c>
      <c r="Z296" s="36">
        <f>IFERROR(IF(Y296=0,"",ROUNDUP(Y296/H296,0)*0.00753),"")</f>
        <v>8.2830000000000001E-2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28.166666666666671</v>
      </c>
      <c r="BN296" s="64">
        <f>IFERROR(Y296*I296/H296,"0")</f>
        <v>28.6</v>
      </c>
      <c r="BO296" s="64">
        <f>IFERROR(1/J296*(X296/H296),"0")</f>
        <v>6.9444444444444448E-2</v>
      </c>
      <c r="BP296" s="64">
        <f>IFERROR(1/J296*(Y296/H296),"0")</f>
        <v>7.0512820512820512E-2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55.000000000000007</v>
      </c>
      <c r="Y298" s="385">
        <f>IFERROR(Y293/H293,"0")+IFERROR(Y294/H294,"0")+IFERROR(Y295/H295,"0")+IFERROR(Y296/H296,"0")+IFERROR(Y297/H297,"0")</f>
        <v>56</v>
      </c>
      <c r="Z298" s="385">
        <f>IFERROR(IF(Z293="",0,Z293),"0")+IFERROR(IF(Z294="",0,Z294),"0")+IFERROR(IF(Z295="",0,Z295),"0")+IFERROR(IF(Z296="",0,Z296),"0")+IFERROR(IF(Z297="",0,Z297),"0")</f>
        <v>0.42168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132</v>
      </c>
      <c r="Y299" s="385">
        <f>IFERROR(SUM(Y293:Y297),"0")</f>
        <v>134.4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5</v>
      </c>
      <c r="Y328" s="384">
        <f>IFERROR(IF(X328="",0,CEILING((X328/$H328),1)*$H328),"")</f>
        <v>8.4</v>
      </c>
      <c r="Z328" s="36">
        <f>IFERROR(IF(Y328=0,"",ROUNDUP(Y328/H328,0)*0.00753),"")</f>
        <v>1.506E-2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5.3095238095238093</v>
      </c>
      <c r="BN328" s="64">
        <f>IFERROR(Y328*I328/H328,"0")</f>
        <v>8.92</v>
      </c>
      <c r="BO328" s="64">
        <f>IFERROR(1/J328*(X328/H328),"0")</f>
        <v>7.631257631257631E-3</v>
      </c>
      <c r="BP328" s="64">
        <f>IFERROR(1/J328*(Y328/H328),"0")</f>
        <v>1.282051282051282E-2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1.1904761904761905</v>
      </c>
      <c r="Y332" s="385">
        <f>IFERROR(Y328/H328,"0")+IFERROR(Y329/H329,"0")+IFERROR(Y330/H330,"0")+IFERROR(Y331/H331,"0")</f>
        <v>2</v>
      </c>
      <c r="Z332" s="385">
        <f>IFERROR(IF(Z328="",0,Z328),"0")+IFERROR(IF(Z329="",0,Z329),"0")+IFERROR(IF(Z330="",0,Z330),"0")+IFERROR(IF(Z331="",0,Z331),"0")</f>
        <v>1.506E-2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5</v>
      </c>
      <c r="Y333" s="385">
        <f>IFERROR(SUM(Y328:Y331),"0")</f>
        <v>8.4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4</v>
      </c>
      <c r="Y352" s="384">
        <f>IFERROR(IF(X352="",0,CEILING((X352/$H352),1)*$H352),"")</f>
        <v>5.0999999999999996</v>
      </c>
      <c r="Z352" s="36">
        <f>IFERROR(IF(Y352=0,"",ROUNDUP(Y352/H352,0)*0.00753),"")</f>
        <v>1.506E-2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4.666666666666667</v>
      </c>
      <c r="BN352" s="64">
        <f>IFERROR(Y352*I352/H352,"0")</f>
        <v>5.95</v>
      </c>
      <c r="BO352" s="64">
        <f>IFERROR(1/J352*(X352/H352),"0")</f>
        <v>1.0055304172951232E-2</v>
      </c>
      <c r="BP352" s="64">
        <f>IFERROR(1/J352*(Y352/H352),"0")</f>
        <v>1.282051282051282E-2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8</v>
      </c>
      <c r="Y353" s="384">
        <f>IFERROR(IF(X353="",0,CEILING((X353/$H353),1)*$H353),"")</f>
        <v>10.199999999999999</v>
      </c>
      <c r="Z353" s="36">
        <f>IFERROR(IF(Y353=0,"",ROUNDUP(Y353/H353,0)*0.00753),"")</f>
        <v>3.0120000000000001E-2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9.0980392156862742</v>
      </c>
      <c r="BN353" s="64">
        <f>IFERROR(Y353*I353/H353,"0")</f>
        <v>11.6</v>
      </c>
      <c r="BO353" s="64">
        <f>IFERROR(1/J353*(X353/H353),"0")</f>
        <v>2.0110608345902465E-2</v>
      </c>
      <c r="BP353" s="64">
        <f>IFERROR(1/J353*(Y353/H353),"0")</f>
        <v>2.564102564102564E-2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4.7058823529411775</v>
      </c>
      <c r="Y354" s="385">
        <f>IFERROR(Y350/H350,"0")+IFERROR(Y351/H351,"0")+IFERROR(Y352/H352,"0")+IFERROR(Y353/H353,"0")</f>
        <v>6</v>
      </c>
      <c r="Z354" s="385">
        <f>IFERROR(IF(Z350="",0,Z350),"0")+IFERROR(IF(Z351="",0,Z351),"0")+IFERROR(IF(Z352="",0,Z352),"0")+IFERROR(IF(Z353="",0,Z353),"0")</f>
        <v>4.5179999999999998E-2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12</v>
      </c>
      <c r="Y355" s="385">
        <f>IFERROR(SUM(Y350:Y353),"0")</f>
        <v>15.299999999999999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520</v>
      </c>
      <c r="Y377" s="384">
        <f t="shared" si="67"/>
        <v>525</v>
      </c>
      <c r="Z377" s="36">
        <f>IFERROR(IF(Y377=0,"",ROUNDUP(Y377/H377,0)*0.02175),"")</f>
        <v>0.76124999999999998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536.64</v>
      </c>
      <c r="BN377" s="64">
        <f t="shared" si="69"/>
        <v>541.79999999999995</v>
      </c>
      <c r="BO377" s="64">
        <f t="shared" si="70"/>
        <v>0.7222222222222221</v>
      </c>
      <c r="BP377" s="64">
        <f t="shared" si="71"/>
        <v>0.72916666666666663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607</v>
      </c>
      <c r="Y379" s="384">
        <f t="shared" si="67"/>
        <v>615</v>
      </c>
      <c r="Z379" s="36">
        <f>IFERROR(IF(Y379=0,"",ROUNDUP(Y379/H379,0)*0.02175),"")</f>
        <v>0.89174999999999993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626.42400000000009</v>
      </c>
      <c r="BN379" s="64">
        <f t="shared" si="69"/>
        <v>634.68000000000006</v>
      </c>
      <c r="BO379" s="64">
        <f t="shared" si="70"/>
        <v>0.84305555555555556</v>
      </c>
      <c r="BP379" s="64">
        <f t="shared" si="71"/>
        <v>0.85416666666666663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490</v>
      </c>
      <c r="Y381" s="384">
        <f t="shared" si="67"/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505.68</v>
      </c>
      <c r="BN381" s="64">
        <f t="shared" si="69"/>
        <v>510.84000000000003</v>
      </c>
      <c r="BO381" s="64">
        <f t="shared" si="70"/>
        <v>0.68055555555555547</v>
      </c>
      <c r="BP381" s="64">
        <f t="shared" si="71"/>
        <v>0.6875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107.79999999999998</v>
      </c>
      <c r="Y385" s="385">
        <f>IFERROR(Y376/H376,"0")+IFERROR(Y377/H377,"0")+IFERROR(Y378/H378,"0")+IFERROR(Y379/H379,"0")+IFERROR(Y380/H380,"0")+IFERROR(Y381/H381,"0")+IFERROR(Y382/H382,"0")+IFERROR(Y383/H383,"0")+IFERROR(Y384/H384,"0")</f>
        <v>109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2.3707500000000001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1617</v>
      </c>
      <c r="Y386" s="385">
        <f>IFERROR(SUM(Y376:Y384),"0")</f>
        <v>1635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1044</v>
      </c>
      <c r="Y388" s="384">
        <f>IFERROR(IF(X388="",0,CEILING((X388/$H388),1)*$H388),"")</f>
        <v>1050</v>
      </c>
      <c r="Z388" s="36">
        <f>IFERROR(IF(Y388=0,"",ROUNDUP(Y388/H388,0)*0.02175),"")</f>
        <v>1.5225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1077.4080000000001</v>
      </c>
      <c r="BN388" s="64">
        <f>IFERROR(Y388*I388/H388,"0")</f>
        <v>1083.5999999999999</v>
      </c>
      <c r="BO388" s="64">
        <f>IFERROR(1/J388*(X388/H388),"0")</f>
        <v>1.4499999999999997</v>
      </c>
      <c r="BP388" s="64">
        <f>IFERROR(1/J388*(Y388/H388),"0")</f>
        <v>1.4583333333333333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69.599999999999994</v>
      </c>
      <c r="Y390" s="385">
        <f>IFERROR(Y388/H388,"0")+IFERROR(Y389/H389,"0")</f>
        <v>70</v>
      </c>
      <c r="Z390" s="385">
        <f>IFERROR(IF(Z388="",0,Z388),"0")+IFERROR(IF(Z389="",0,Z389),"0")</f>
        <v>1.5225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1044</v>
      </c>
      <c r="Y391" s="385">
        <f>IFERROR(SUM(Y388:Y389),"0")</f>
        <v>1050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71</v>
      </c>
      <c r="Y399" s="384">
        <f>IFERROR(IF(X399="",0,CEILING((X399/$H399),1)*$H399),"")</f>
        <v>78</v>
      </c>
      <c r="Z399" s="36">
        <f>IFERROR(IF(Y399=0,"",ROUNDUP(Y399/H399,0)*0.02175),"")</f>
        <v>0.21749999999999997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76.133846153846164</v>
      </c>
      <c r="BN399" s="64">
        <f>IFERROR(Y399*I399/H399,"0")</f>
        <v>83.640000000000015</v>
      </c>
      <c r="BO399" s="64">
        <f>IFERROR(1/J399*(X399/H399),"0")</f>
        <v>0.16254578754578752</v>
      </c>
      <c r="BP399" s="64">
        <f>IFERROR(1/J399*(Y399/H399),"0")</f>
        <v>0.17857142857142855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9.1025641025641022</v>
      </c>
      <c r="Y401" s="385">
        <f>IFERROR(Y399/H399,"0")+IFERROR(Y400/H400,"0")</f>
        <v>10</v>
      </c>
      <c r="Z401" s="385">
        <f>IFERROR(IF(Z399="",0,Z399),"0")+IFERROR(IF(Z400="",0,Z400),"0")</f>
        <v>0.21749999999999997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71</v>
      </c>
      <c r="Y402" s="385">
        <f>IFERROR(SUM(Y399:Y400),"0")</f>
        <v>78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248</v>
      </c>
      <c r="Y417" s="384">
        <f>IFERROR(IF(X417="",0,CEILING((X417/$H417),1)*$H417),"")</f>
        <v>249.6</v>
      </c>
      <c r="Z417" s="36">
        <f>IFERROR(IF(Y417=0,"",ROUNDUP(Y417/H417,0)*0.02175),"")</f>
        <v>0.69599999999999995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265.93230769230775</v>
      </c>
      <c r="BN417" s="64">
        <f>IFERROR(Y417*I417/H417,"0")</f>
        <v>267.64800000000002</v>
      </c>
      <c r="BO417" s="64">
        <f>IFERROR(1/J417*(X417/H417),"0")</f>
        <v>0.56776556776556775</v>
      </c>
      <c r="BP417" s="64">
        <f>IFERROR(1/J417*(Y417/H417),"0")</f>
        <v>0.5714285714285714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31.794871794871796</v>
      </c>
      <c r="Y422" s="385">
        <f>IFERROR(Y417/H417,"0")+IFERROR(Y418/H418,"0")+IFERROR(Y419/H419,"0")+IFERROR(Y420/H420,"0")+IFERROR(Y421/H421,"0")</f>
        <v>32</v>
      </c>
      <c r="Z422" s="385">
        <f>IFERROR(IF(Z417="",0,Z417),"0")+IFERROR(IF(Z418="",0,Z418),"0")+IFERROR(IF(Z419="",0,Z419),"0")+IFERROR(IF(Z420="",0,Z420),"0")+IFERROR(IF(Z421="",0,Z421),"0")</f>
        <v>0.69599999999999995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248</v>
      </c>
      <c r="Y423" s="385">
        <f>IFERROR(SUM(Y417:Y421),"0")</f>
        <v>249.6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68</v>
      </c>
      <c r="Y436" s="384">
        <f t="shared" si="72"/>
        <v>71.400000000000006</v>
      </c>
      <c r="Z436" s="36">
        <f>IFERROR(IF(Y436=0,"",ROUNDUP(Y436/H436,0)*0.00753),"")</f>
        <v>0.12801000000000001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71.723809523809521</v>
      </c>
      <c r="BN436" s="64">
        <f t="shared" si="74"/>
        <v>75.31</v>
      </c>
      <c r="BO436" s="64">
        <f t="shared" si="75"/>
        <v>0.10378510378510378</v>
      </c>
      <c r="BP436" s="64">
        <f t="shared" si="76"/>
        <v>0.10897435897435898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72</v>
      </c>
      <c r="Y438" s="384">
        <f t="shared" si="72"/>
        <v>75.600000000000009</v>
      </c>
      <c r="Z438" s="36">
        <f>IFERROR(IF(Y438=0,"",ROUNDUP(Y438/H438,0)*0.00753),"")</f>
        <v>0.13553999999999999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75.942857142857136</v>
      </c>
      <c r="BN438" s="64">
        <f t="shared" si="74"/>
        <v>79.739999999999995</v>
      </c>
      <c r="BO438" s="64">
        <f t="shared" si="75"/>
        <v>0.10989010989010989</v>
      </c>
      <c r="BP438" s="64">
        <f t="shared" si="76"/>
        <v>0.11538461538461538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8</v>
      </c>
      <c r="Y451" s="384">
        <f t="shared" si="72"/>
        <v>8.4</v>
      </c>
      <c r="Z451" s="36">
        <f t="shared" si="77"/>
        <v>2.0080000000000001E-2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8.4952380952380953</v>
      </c>
      <c r="BN451" s="64">
        <f t="shared" si="74"/>
        <v>8.92</v>
      </c>
      <c r="BO451" s="64">
        <f t="shared" si="75"/>
        <v>1.6280016280016282E-2</v>
      </c>
      <c r="BP451" s="64">
        <f t="shared" si="76"/>
        <v>1.7094017094017096E-2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39.047619047619044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41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0.29366999999999999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152</v>
      </c>
      <c r="Y457" s="385">
        <f>IFERROR(SUM(Y435:Y455),"0")</f>
        <v>159.6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59</v>
      </c>
      <c r="Y473" s="384">
        <f t="shared" ref="Y473:Y478" si="78">IFERROR(IF(X473="",0,CEILING((X473/$H473),1)*$H473),"")</f>
        <v>63</v>
      </c>
      <c r="Z473" s="36">
        <f>IFERROR(IF(Y473=0,"",ROUNDUP(Y473/H473,0)*0.00753),"")</f>
        <v>0.11295000000000001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62.230952380952381</v>
      </c>
      <c r="BN473" s="64">
        <f t="shared" ref="BN473:BN478" si="80">IFERROR(Y473*I473/H473,"0")</f>
        <v>66.449999999999989</v>
      </c>
      <c r="BO473" s="64">
        <f t="shared" ref="BO473:BO478" si="81">IFERROR(1/J473*(X473/H473),"0")</f>
        <v>9.0048840048840048E-2</v>
      </c>
      <c r="BP473" s="64">
        <f t="shared" ref="BP473:BP478" si="82">IFERROR(1/J473*(Y473/H473),"0")</f>
        <v>9.6153846153846145E-2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14.047619047619047</v>
      </c>
      <c r="Y479" s="385">
        <f>IFERROR(Y473/H473,"0")+IFERROR(Y474/H474,"0")+IFERROR(Y475/H475,"0")+IFERROR(Y476/H476,"0")+IFERROR(Y477/H477,"0")+IFERROR(Y478/H478,"0")</f>
        <v>15</v>
      </c>
      <c r="Z479" s="385">
        <f>IFERROR(IF(Z473="",0,Z473),"0")+IFERROR(IF(Z474="",0,Z474),"0")+IFERROR(IF(Z475="",0,Z475),"0")+IFERROR(IF(Z476="",0,Z476),"0")+IFERROR(IF(Z477="",0,Z477),"0")+IFERROR(IF(Z478="",0,Z478),"0")</f>
        <v>0.11295000000000001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59</v>
      </c>
      <c r="Y480" s="385">
        <f>IFERROR(SUM(Y473:Y478),"0")</f>
        <v>63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34</v>
      </c>
      <c r="Y505" s="384">
        <f t="shared" si="83"/>
        <v>36.96</v>
      </c>
      <c r="Z505" s="36">
        <f t="shared" si="84"/>
        <v>8.3720000000000003E-2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36.318181818181813</v>
      </c>
      <c r="BN505" s="64">
        <f t="shared" si="86"/>
        <v>39.479999999999997</v>
      </c>
      <c r="BO505" s="64">
        <f t="shared" si="87"/>
        <v>6.1917249417249423E-2</v>
      </c>
      <c r="BP505" s="64">
        <f t="shared" si="88"/>
        <v>6.7307692307692318E-2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6.4393939393939394</v>
      </c>
      <c r="Y508" s="385">
        <f>IFERROR(Y500/H500,"0")+IFERROR(Y501/H501,"0")+IFERROR(Y502/H502,"0")+IFERROR(Y503/H503,"0")+IFERROR(Y504/H504,"0")+IFERROR(Y505/H505,"0")+IFERROR(Y506/H506,"0")+IFERROR(Y507/H507,"0")</f>
        <v>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8.3720000000000003E-2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34</v>
      </c>
      <c r="Y509" s="385">
        <f>IFERROR(SUM(Y500:Y507),"0")</f>
        <v>36.96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55</v>
      </c>
      <c r="Y518" s="384">
        <f t="shared" si="89"/>
        <v>58.080000000000005</v>
      </c>
      <c r="Z518" s="36">
        <f>IFERROR(IF(Y518=0,"",ROUNDUP(Y518/H518,0)*0.01196),"")</f>
        <v>0.13156000000000001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58.749999999999993</v>
      </c>
      <c r="BN518" s="64">
        <f t="shared" si="91"/>
        <v>62.040000000000006</v>
      </c>
      <c r="BO518" s="64">
        <f t="shared" si="92"/>
        <v>0.10016025641025642</v>
      </c>
      <c r="BP518" s="64">
        <f t="shared" si="93"/>
        <v>0.10576923076923078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10.416666666666666</v>
      </c>
      <c r="Y522" s="385">
        <f>IFERROR(Y516/H516,"0")+IFERROR(Y517/H517,"0")+IFERROR(Y518/H518,"0")+IFERROR(Y519/H519,"0")+IFERROR(Y520/H520,"0")+IFERROR(Y521/H521,"0")</f>
        <v>11</v>
      </c>
      <c r="Z522" s="385">
        <f>IFERROR(IF(Z516="",0,Z516),"0")+IFERROR(IF(Z517="",0,Z517),"0")+IFERROR(IF(Z518="",0,Z518),"0")+IFERROR(IF(Z519="",0,Z519),"0")+IFERROR(IF(Z520="",0,Z520),"0")+IFERROR(IF(Z521="",0,Z521),"0")</f>
        <v>0.13156000000000001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55</v>
      </c>
      <c r="Y523" s="385">
        <f>IFERROR(SUM(Y516:Y521),"0")</f>
        <v>58.080000000000005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17</v>
      </c>
      <c r="Y526" s="384">
        <f>IFERROR(IF(X526="",0,CEILING((X526/$H526),1)*$H526),"")</f>
        <v>23.4</v>
      </c>
      <c r="Z526" s="36">
        <f>IFERROR(IF(Y526=0,"",ROUNDUP(Y526/H526,0)*0.02175),"")</f>
        <v>6.5250000000000002E-2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18.190000000000001</v>
      </c>
      <c r="BN526" s="64">
        <f>IFERROR(Y526*I526/H526,"0")</f>
        <v>25.037999999999997</v>
      </c>
      <c r="BO526" s="64">
        <f>IFERROR(1/J526*(X526/H526),"0")</f>
        <v>3.891941391941392E-2</v>
      </c>
      <c r="BP526" s="64">
        <f>IFERROR(1/J526*(Y526/H526),"0")</f>
        <v>5.3571428571428568E-2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2.1794871794871797</v>
      </c>
      <c r="Y528" s="385">
        <f>IFERROR(Y525/H525,"0")+IFERROR(Y526/H526,"0")+IFERROR(Y527/H527,"0")</f>
        <v>3</v>
      </c>
      <c r="Z528" s="385">
        <f>IFERROR(IF(Z525="",0,Z525),"0")+IFERROR(IF(Z526="",0,Z526),"0")+IFERROR(IF(Z527="",0,Z527),"0")</f>
        <v>6.5250000000000002E-2</v>
      </c>
      <c r="AA528" s="386"/>
      <c r="AB528" s="386"/>
      <c r="AC528" s="386"/>
    </row>
    <row r="529" spans="1:68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17</v>
      </c>
      <c r="Y529" s="385">
        <f>IFERROR(SUM(Y525:Y527),"0")</f>
        <v>23.4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316</v>
      </c>
      <c r="Y564" s="384">
        <f>IFERROR(IF(X564="",0,CEILING((X564/$H564),1)*$H564),"")</f>
        <v>319.8</v>
      </c>
      <c r="Z564" s="36">
        <f>IFERROR(IF(Y564=0,"",ROUNDUP(Y564/H564,0)*0.02175),"")</f>
        <v>0.89174999999999993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338.84923076923081</v>
      </c>
      <c r="BN564" s="64">
        <f>IFERROR(Y564*I564/H564,"0")</f>
        <v>342.92400000000004</v>
      </c>
      <c r="BO564" s="64">
        <f>IFERROR(1/J564*(X564/H564),"0")</f>
        <v>0.72344322344322332</v>
      </c>
      <c r="BP564" s="64">
        <f>IFERROR(1/J564*(Y564/H564),"0")</f>
        <v>0.7321428571428571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40.512820512820511</v>
      </c>
      <c r="Y568" s="385">
        <f>IFERROR(Y564/H564,"0")+IFERROR(Y565/H565,"0")+IFERROR(Y566/H566,"0")+IFERROR(Y567/H567,"0")</f>
        <v>41</v>
      </c>
      <c r="Z568" s="385">
        <f>IFERROR(IF(Z564="",0,Z564),"0")+IFERROR(IF(Z565="",0,Z565),"0")+IFERROR(IF(Z566="",0,Z566),"0")+IFERROR(IF(Z567="",0,Z567),"0")</f>
        <v>0.89174999999999993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316</v>
      </c>
      <c r="Y569" s="385">
        <f>IFERROR(SUM(Y564:Y567),"0")</f>
        <v>319.8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47</v>
      </c>
      <c r="Y572" s="384">
        <f>IFERROR(IF(X572="",0,CEILING((X572/$H572),1)*$H572),"")</f>
        <v>54.6</v>
      </c>
      <c r="Z572" s="36">
        <f>IFERROR(IF(Y572=0,"",ROUNDUP(Y572/H572,0)*0.02175),"")</f>
        <v>0.15225</v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49.892307692307689</v>
      </c>
      <c r="BN572" s="64">
        <f>IFERROR(Y572*I572/H572,"0")</f>
        <v>57.959999999999994</v>
      </c>
      <c r="BO572" s="64">
        <f>IFERROR(1/J572*(X572/H572),"0")</f>
        <v>0.10760073260073259</v>
      </c>
      <c r="BP572" s="64">
        <f>IFERROR(1/J572*(Y572/H572),"0")</f>
        <v>0.125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6.0256410256410255</v>
      </c>
      <c r="Y575" s="385">
        <f>IFERROR(Y571/H571,"0")+IFERROR(Y572/H572,"0")+IFERROR(Y573/H573,"0")+IFERROR(Y574/H574,"0")</f>
        <v>7</v>
      </c>
      <c r="Z575" s="385">
        <f>IFERROR(IF(Z571="",0,Z571),"0")+IFERROR(IF(Z572="",0,Z572),"0")+IFERROR(IF(Z573="",0,Z573),"0")+IFERROR(IF(Z574="",0,Z574),"0")</f>
        <v>0.15225</v>
      </c>
      <c r="AA575" s="386"/>
      <c r="AB575" s="386"/>
      <c r="AC575" s="386"/>
    </row>
    <row r="576" spans="1:68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47</v>
      </c>
      <c r="Y576" s="385">
        <f>IFERROR(SUM(Y571:Y574),"0")</f>
        <v>54.6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4856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4976.4400000000005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5118.6203821007703</v>
      </c>
      <c r="Y596" s="385">
        <f>IFERROR(SUM(BN22:BN592),"0")</f>
        <v>5246.3099999999995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9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5343.6203821007703</v>
      </c>
      <c r="Y598" s="385">
        <f>GrossWeightTotalR+PalletQtyTotalR*25</f>
        <v>5471.3099999999995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740.46058863006135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762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9.9500800000000016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21.6</v>
      </c>
      <c r="E605" s="46">
        <f>IFERROR(Y105*1,"0")+IFERROR(Y106*1,"0")+IFERROR(Y107*1,"0")+IFERROR(Y108*1,"0")+IFERROR(Y109*1,"0")+IFERROR(Y113*1,"0")+IFERROR(Y114*1,"0")+IFERROR(Y115*1,"0")+IFERROR(Y116*1,"0")+IFERROR(Y117*1,"0")</f>
        <v>72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21.599999999999998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172.20000000000002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798.9</v>
      </c>
      <c r="K605" s="46">
        <f>IFERROR(Y247*1,"0")+IFERROR(Y248*1,"0")+IFERROR(Y249*1,"0")+IFERROR(Y250*1,"0")+IFERROR(Y251*1,"0")+IFERROR(Y252*1,"0")+IFERROR(Y253*1,"0")+IFERROR(Y254*1,"0")</f>
        <v>4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134.4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23.7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2763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249.6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159.6</v>
      </c>
      <c r="Z605" s="46">
        <f>IFERROR(Y469*1,"0")+IFERROR(Y473*1,"0")+IFERROR(Y474*1,"0")+IFERROR(Y475*1,"0")+IFERROR(Y476*1,"0")+IFERROR(Y477*1,"0")+IFERROR(Y478*1,"0")+IFERROR(Y482*1,"0")</f>
        <v>63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118.44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374.40000000000003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44,00"/>
        <filter val="1 617,00"/>
        <filter val="1,00"/>
        <filter val="1,11"/>
        <filter val="1,19"/>
        <filter val="1,67"/>
        <filter val="10,42"/>
        <filter val="106,00"/>
        <filter val="107,80"/>
        <filter val="12,00"/>
        <filter val="124,00"/>
        <filter val="132,00"/>
        <filter val="14,05"/>
        <filter val="152,00"/>
        <filter val="16,00"/>
        <filter val="167,00"/>
        <filter val="17,00"/>
        <filter val="19,00"/>
        <filter val="19,63"/>
        <filter val="2,18"/>
        <filter val="20,00"/>
        <filter val="218,00"/>
        <filter val="245,12"/>
        <filter val="248,00"/>
        <filter val="26,00"/>
        <filter val="3,00"/>
        <filter val="31,79"/>
        <filter val="316,00"/>
        <filter val="32,00"/>
        <filter val="34,00"/>
        <filter val="39,05"/>
        <filter val="4 856,00"/>
        <filter val="4,00"/>
        <filter val="4,71"/>
        <filter val="40,51"/>
        <filter val="43,10"/>
        <filter val="44,00"/>
        <filter val="47,00"/>
        <filter val="49,00"/>
        <filter val="490,00"/>
        <filter val="5 118,62"/>
        <filter val="5 343,62"/>
        <filter val="5,00"/>
        <filter val="5,83"/>
        <filter val="520,00"/>
        <filter val="54,00"/>
        <filter val="55,00"/>
        <filter val="56,00"/>
        <filter val="59,00"/>
        <filter val="6,03"/>
        <filter val="6,44"/>
        <filter val="607,00"/>
        <filter val="62,00"/>
        <filter val="651,00"/>
        <filter val="68,00"/>
        <filter val="69,60"/>
        <filter val="7,92"/>
        <filter val="70,00"/>
        <filter val="71,00"/>
        <filter val="72,00"/>
        <filter val="740,46"/>
        <filter val="8,00"/>
        <filter val="8,33"/>
        <filter val="8,89"/>
        <filter val="81,00"/>
        <filter val="83,00"/>
        <filter val="86,00"/>
        <filter val="9"/>
        <filter val="9,00"/>
        <filter val="9,1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