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5C0CB3-A075-460B-A2B8-D95625EF6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P580" i="1" s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X415" i="1"/>
  <c r="X414" i="1"/>
  <c r="BO413" i="1"/>
  <c r="BM413" i="1"/>
  <c r="Y413" i="1"/>
  <c r="BP413" i="1" s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O405" i="1"/>
  <c r="BM405" i="1"/>
  <c r="Y405" i="1"/>
  <c r="BP405" i="1" s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Z70" i="1" s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A10" i="1" s="1"/>
  <c r="D7" i="1"/>
  <c r="Q6" i="1"/>
  <c r="P2" i="1"/>
  <c r="BP217" i="1" l="1"/>
  <c r="BN217" i="1"/>
  <c r="Z217" i="1"/>
  <c r="BP241" i="1"/>
  <c r="BN241" i="1"/>
  <c r="Z241" i="1"/>
  <c r="BP265" i="1"/>
  <c r="BN265" i="1"/>
  <c r="Z265" i="1"/>
  <c r="BP296" i="1"/>
  <c r="BN296" i="1"/>
  <c r="Z296" i="1"/>
  <c r="BP336" i="1"/>
  <c r="BN336" i="1"/>
  <c r="Z336" i="1"/>
  <c r="BP377" i="1"/>
  <c r="BN377" i="1"/>
  <c r="Z377" i="1"/>
  <c r="BP417" i="1"/>
  <c r="BN417" i="1"/>
  <c r="Z417" i="1"/>
  <c r="BP446" i="1"/>
  <c r="BN446" i="1"/>
  <c r="Z446" i="1"/>
  <c r="BP455" i="1"/>
  <c r="BN455" i="1"/>
  <c r="Z455" i="1"/>
  <c r="BP502" i="1"/>
  <c r="BN502" i="1"/>
  <c r="Z502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Z148" i="1"/>
  <c r="BN148" i="1"/>
  <c r="Z170" i="1"/>
  <c r="BN170" i="1"/>
  <c r="Y181" i="1"/>
  <c r="Z192" i="1"/>
  <c r="BN192" i="1"/>
  <c r="Z203" i="1"/>
  <c r="BN203" i="1"/>
  <c r="BP229" i="1"/>
  <c r="BN229" i="1"/>
  <c r="Z229" i="1"/>
  <c r="BP254" i="1"/>
  <c r="BN254" i="1"/>
  <c r="Z254" i="1"/>
  <c r="BP273" i="1"/>
  <c r="BN273" i="1"/>
  <c r="Z273" i="1"/>
  <c r="BP322" i="1"/>
  <c r="BN322" i="1"/>
  <c r="Z322" i="1"/>
  <c r="BP346" i="1"/>
  <c r="BN346" i="1"/>
  <c r="Z346" i="1"/>
  <c r="BP389" i="1"/>
  <c r="BN389" i="1"/>
  <c r="Z389" i="1"/>
  <c r="BP437" i="1"/>
  <c r="BN437" i="1"/>
  <c r="Z437" i="1"/>
  <c r="BP447" i="1"/>
  <c r="BN447" i="1"/>
  <c r="Z447" i="1"/>
  <c r="BP478" i="1"/>
  <c r="BN478" i="1"/>
  <c r="Z478" i="1"/>
  <c r="BP516" i="1"/>
  <c r="BN516" i="1"/>
  <c r="Z516" i="1"/>
  <c r="BP555" i="1"/>
  <c r="BN555" i="1"/>
  <c r="Z555" i="1"/>
  <c r="BP557" i="1"/>
  <c r="BN557" i="1"/>
  <c r="Z557" i="1"/>
  <c r="BP559" i="1"/>
  <c r="BN559" i="1"/>
  <c r="Z559" i="1"/>
  <c r="Y206" i="1"/>
  <c r="K605" i="1"/>
  <c r="O605" i="1"/>
  <c r="B605" i="1"/>
  <c r="X597" i="1"/>
  <c r="Z26" i="1"/>
  <c r="BN26" i="1"/>
  <c r="BP26" i="1"/>
  <c r="Y37" i="1"/>
  <c r="Z30" i="1"/>
  <c r="BN30" i="1"/>
  <c r="Z54" i="1"/>
  <c r="BN54" i="1"/>
  <c r="Z58" i="1"/>
  <c r="BN58" i="1"/>
  <c r="Y64" i="1"/>
  <c r="Y90" i="1"/>
  <c r="BP85" i="1"/>
  <c r="BN85" i="1"/>
  <c r="Z85" i="1"/>
  <c r="BP99" i="1"/>
  <c r="BN99" i="1"/>
  <c r="Z99" i="1"/>
  <c r="BP116" i="1"/>
  <c r="BN116" i="1"/>
  <c r="Z116" i="1"/>
  <c r="BP132" i="1"/>
  <c r="BN132" i="1"/>
  <c r="Z132" i="1"/>
  <c r="BP142" i="1"/>
  <c r="BN142" i="1"/>
  <c r="Z142" i="1"/>
  <c r="Y165" i="1"/>
  <c r="BP163" i="1"/>
  <c r="BN163" i="1"/>
  <c r="Z163" i="1"/>
  <c r="BP184" i="1"/>
  <c r="BN184" i="1"/>
  <c r="Z184" i="1"/>
  <c r="BP198" i="1"/>
  <c r="BN198" i="1"/>
  <c r="Z198" i="1"/>
  <c r="Y222" i="1"/>
  <c r="BP215" i="1"/>
  <c r="BN215" i="1"/>
  <c r="Z215" i="1"/>
  <c r="BP227" i="1"/>
  <c r="BN227" i="1"/>
  <c r="Z227" i="1"/>
  <c r="Y244" i="1"/>
  <c r="BP239" i="1"/>
  <c r="BN239" i="1"/>
  <c r="Z239" i="1"/>
  <c r="BP252" i="1"/>
  <c r="BN252" i="1"/>
  <c r="Z252" i="1"/>
  <c r="BP263" i="1"/>
  <c r="BN263" i="1"/>
  <c r="Z263" i="1"/>
  <c r="BP294" i="1"/>
  <c r="BN294" i="1"/>
  <c r="Z294" i="1"/>
  <c r="BP320" i="1"/>
  <c r="BN320" i="1"/>
  <c r="Z320" i="1"/>
  <c r="BP330" i="1"/>
  <c r="BN330" i="1"/>
  <c r="Z330" i="1"/>
  <c r="Y348" i="1"/>
  <c r="BP344" i="1"/>
  <c r="BN344" i="1"/>
  <c r="Z344" i="1"/>
  <c r="Z347" i="1" s="1"/>
  <c r="BP369" i="1"/>
  <c r="BN369" i="1"/>
  <c r="Z369" i="1"/>
  <c r="BP383" i="1"/>
  <c r="BN383" i="1"/>
  <c r="Z383" i="1"/>
  <c r="X598" i="1"/>
  <c r="BP70" i="1"/>
  <c r="BN70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BP153" i="1"/>
  <c r="BN153" i="1"/>
  <c r="Z153" i="1"/>
  <c r="BP176" i="1"/>
  <c r="BN176" i="1"/>
  <c r="Z176" i="1"/>
  <c r="BP194" i="1"/>
  <c r="BN194" i="1"/>
  <c r="Z194" i="1"/>
  <c r="BP209" i="1"/>
  <c r="BN209" i="1"/>
  <c r="Z209" i="1"/>
  <c r="BP219" i="1"/>
  <c r="BN219" i="1"/>
  <c r="Z219" i="1"/>
  <c r="BP231" i="1"/>
  <c r="BN231" i="1"/>
  <c r="Z231" i="1"/>
  <c r="BP248" i="1"/>
  <c r="BN248" i="1"/>
  <c r="Z248" i="1"/>
  <c r="BP259" i="1"/>
  <c r="BN259" i="1"/>
  <c r="Z259" i="1"/>
  <c r="BP275" i="1"/>
  <c r="BN275" i="1"/>
  <c r="Z275" i="1"/>
  <c r="BP312" i="1"/>
  <c r="BN312" i="1"/>
  <c r="Z312" i="1"/>
  <c r="BP317" i="1"/>
  <c r="BN317" i="1"/>
  <c r="Z317" i="1"/>
  <c r="BP324" i="1"/>
  <c r="BN324" i="1"/>
  <c r="Z324" i="1"/>
  <c r="BP338" i="1"/>
  <c r="BN338" i="1"/>
  <c r="Z338" i="1"/>
  <c r="BP352" i="1"/>
  <c r="BN352" i="1"/>
  <c r="Z352" i="1"/>
  <c r="BP379" i="1"/>
  <c r="BN379" i="1"/>
  <c r="Z379" i="1"/>
  <c r="Y605" i="1"/>
  <c r="Y432" i="1"/>
  <c r="BP431" i="1"/>
  <c r="BP435" i="1"/>
  <c r="BN435" i="1"/>
  <c r="Z435" i="1"/>
  <c r="BP444" i="1"/>
  <c r="BN444" i="1"/>
  <c r="Z444" i="1"/>
  <c r="BP453" i="1"/>
  <c r="BN453" i="1"/>
  <c r="Z453" i="1"/>
  <c r="BP476" i="1"/>
  <c r="BN476" i="1"/>
  <c r="Z47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Y81" i="1"/>
  <c r="Y95" i="1"/>
  <c r="E605" i="1"/>
  <c r="Y119" i="1"/>
  <c r="F605" i="1"/>
  <c r="Y135" i="1"/>
  <c r="Y145" i="1"/>
  <c r="Y156" i="1"/>
  <c r="Y166" i="1"/>
  <c r="H605" i="1"/>
  <c r="I605" i="1"/>
  <c r="Y221" i="1"/>
  <c r="Y236" i="1"/>
  <c r="Y268" i="1"/>
  <c r="Y290" i="1"/>
  <c r="Y325" i="1"/>
  <c r="Y332" i="1"/>
  <c r="Y341" i="1"/>
  <c r="Y347" i="1"/>
  <c r="Y355" i="1"/>
  <c r="Y361" i="1"/>
  <c r="W605" i="1"/>
  <c r="Z393" i="1"/>
  <c r="BN393" i="1"/>
  <c r="BP393" i="1"/>
  <c r="Y396" i="1"/>
  <c r="Z399" i="1"/>
  <c r="BN399" i="1"/>
  <c r="BP399" i="1"/>
  <c r="Y402" i="1"/>
  <c r="Z405" i="1"/>
  <c r="BN405" i="1"/>
  <c r="Z413" i="1"/>
  <c r="BN413" i="1"/>
  <c r="Y422" i="1"/>
  <c r="Z419" i="1"/>
  <c r="BN419" i="1"/>
  <c r="Z425" i="1"/>
  <c r="Z426" i="1" s="1"/>
  <c r="BN425" i="1"/>
  <c r="BP425" i="1"/>
  <c r="Y426" i="1"/>
  <c r="Z431" i="1"/>
  <c r="Z432" i="1" s="1"/>
  <c r="BN431" i="1"/>
  <c r="BP439" i="1"/>
  <c r="BN439" i="1"/>
  <c r="Z439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Y479" i="1"/>
  <c r="F9" i="1"/>
  <c r="J9" i="1"/>
  <c r="F10" i="1"/>
  <c r="Z22" i="1"/>
  <c r="Z23" i="1" s="1"/>
  <c r="BN22" i="1"/>
  <c r="BP22" i="1"/>
  <c r="Y23" i="1"/>
  <c r="X595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Y136" i="1"/>
  <c r="Z139" i="1"/>
  <c r="Z144" i="1" s="1"/>
  <c r="BN139" i="1"/>
  <c r="BP139" i="1"/>
  <c r="Z141" i="1"/>
  <c r="BN141" i="1"/>
  <c r="Z143" i="1"/>
  <c r="BN143" i="1"/>
  <c r="Z147" i="1"/>
  <c r="Z149" i="1" s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BP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BP288" i="1"/>
  <c r="BN288" i="1"/>
  <c r="Z288" i="1"/>
  <c r="R605" i="1"/>
  <c r="Y298" i="1"/>
  <c r="BP293" i="1"/>
  <c r="BN293" i="1"/>
  <c r="Z293" i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Z313" i="1" s="1"/>
  <c r="H9" i="1"/>
  <c r="Y24" i="1"/>
  <c r="Y59" i="1"/>
  <c r="Y111" i="1"/>
  <c r="Y128" i="1"/>
  <c r="Y173" i="1"/>
  <c r="Y199" i="1"/>
  <c r="Y255" i="1"/>
  <c r="Y278" i="1"/>
  <c r="P605" i="1"/>
  <c r="Y282" i="1"/>
  <c r="BP281" i="1"/>
  <c r="BN281" i="1"/>
  <c r="Z281" i="1"/>
  <c r="Z282" i="1" s="1"/>
  <c r="Y283" i="1"/>
  <c r="Q605" i="1"/>
  <c r="Y289" i="1"/>
  <c r="BP286" i="1"/>
  <c r="BN286" i="1"/>
  <c r="Z286" i="1"/>
  <c r="BP295" i="1"/>
  <c r="BN295" i="1"/>
  <c r="Z295" i="1"/>
  <c r="U605" i="1"/>
  <c r="Z318" i="1"/>
  <c r="BN318" i="1"/>
  <c r="BP318" i="1"/>
  <c r="Z319" i="1"/>
  <c r="BN319" i="1"/>
  <c r="Z321" i="1"/>
  <c r="BN321" i="1"/>
  <c r="Z323" i="1"/>
  <c r="BN323" i="1"/>
  <c r="Y326" i="1"/>
  <c r="Z329" i="1"/>
  <c r="BN329" i="1"/>
  <c r="BP329" i="1"/>
  <c r="Z331" i="1"/>
  <c r="BN331" i="1"/>
  <c r="Z335" i="1"/>
  <c r="BN335" i="1"/>
  <c r="BP335" i="1"/>
  <c r="Z337" i="1"/>
  <c r="BN337" i="1"/>
  <c r="Z339" i="1"/>
  <c r="BN339" i="1"/>
  <c r="Y342" i="1"/>
  <c r="Z345" i="1"/>
  <c r="BN345" i="1"/>
  <c r="BP345" i="1"/>
  <c r="Z350" i="1"/>
  <c r="BN350" i="1"/>
  <c r="BP350" i="1"/>
  <c r="Z351" i="1"/>
  <c r="BN351" i="1"/>
  <c r="Z353" i="1"/>
  <c r="BN353" i="1"/>
  <c r="Y354" i="1"/>
  <c r="Z357" i="1"/>
  <c r="BN357" i="1"/>
  <c r="BP357" i="1"/>
  <c r="Z359" i="1"/>
  <c r="BN359" i="1"/>
  <c r="Y360" i="1"/>
  <c r="Z364" i="1"/>
  <c r="Z365" i="1" s="1"/>
  <c r="BN364" i="1"/>
  <c r="BP364" i="1"/>
  <c r="Y365" i="1"/>
  <c r="Z368" i="1"/>
  <c r="BN368" i="1"/>
  <c r="BP368" i="1"/>
  <c r="Z370" i="1"/>
  <c r="BN370" i="1"/>
  <c r="Y371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Y391" i="1"/>
  <c r="Z394" i="1"/>
  <c r="Z396" i="1" s="1"/>
  <c r="BN394" i="1"/>
  <c r="BP394" i="1"/>
  <c r="Z400" i="1"/>
  <c r="Z401" i="1" s="1"/>
  <c r="BN400" i="1"/>
  <c r="BP400" i="1"/>
  <c r="X605" i="1"/>
  <c r="Z406" i="1"/>
  <c r="BN406" i="1"/>
  <c r="Z408" i="1"/>
  <c r="BN408" i="1"/>
  <c r="Y409" i="1"/>
  <c r="Z412" i="1"/>
  <c r="Z414" i="1" s="1"/>
  <c r="BN412" i="1"/>
  <c r="BP412" i="1"/>
  <c r="Y415" i="1"/>
  <c r="Z418" i="1"/>
  <c r="BN418" i="1"/>
  <c r="Z420" i="1"/>
  <c r="BN420" i="1"/>
  <c r="Y423" i="1"/>
  <c r="Y433" i="1"/>
  <c r="Y457" i="1"/>
  <c r="Z436" i="1"/>
  <c r="BN436" i="1"/>
  <c r="Z438" i="1"/>
  <c r="BN438" i="1"/>
  <c r="Z440" i="1"/>
  <c r="BN440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BP488" i="1"/>
  <c r="BN488" i="1"/>
  <c r="Z488" i="1"/>
  <c r="Z490" i="1" s="1"/>
  <c r="BP503" i="1"/>
  <c r="BN503" i="1"/>
  <c r="Z503" i="1"/>
  <c r="Y366" i="1"/>
  <c r="Y386" i="1"/>
  <c r="Y410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Y509" i="1"/>
  <c r="Y513" i="1"/>
  <c r="BP521" i="1"/>
  <c r="BN521" i="1"/>
  <c r="Z521" i="1"/>
  <c r="Y523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AA605" i="1"/>
  <c r="Y491" i="1"/>
  <c r="Y496" i="1"/>
  <c r="AC605" i="1"/>
  <c r="Z505" i="1"/>
  <c r="BN505" i="1"/>
  <c r="Z507" i="1"/>
  <c r="BN507" i="1"/>
  <c r="Y508" i="1"/>
  <c r="Z511" i="1"/>
  <c r="Z513" i="1" s="1"/>
  <c r="BN511" i="1"/>
  <c r="BP511" i="1"/>
  <c r="Y522" i="1"/>
  <c r="Z517" i="1"/>
  <c r="BN517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569" i="1"/>
  <c r="AE605" i="1"/>
  <c r="Y582" i="1"/>
  <c r="Y581" i="1"/>
  <c r="BP579" i="1"/>
  <c r="BN579" i="1"/>
  <c r="Z579" i="1"/>
  <c r="Y545" i="1"/>
  <c r="Z580" i="1"/>
  <c r="BN580" i="1"/>
  <c r="Z588" i="1"/>
  <c r="Z589" i="1" s="1"/>
  <c r="BN588" i="1"/>
  <c r="BP588" i="1"/>
  <c r="Y589" i="1"/>
  <c r="Y594" i="1"/>
  <c r="Z592" i="1"/>
  <c r="Z593" i="1" s="1"/>
  <c r="BN592" i="1"/>
  <c r="BP592" i="1"/>
  <c r="Z551" i="1" l="1"/>
  <c r="Z522" i="1"/>
  <c r="Z385" i="1"/>
  <c r="Z371" i="1"/>
  <c r="Z360" i="1"/>
  <c r="Z354" i="1"/>
  <c r="Z332" i="1"/>
  <c r="Z325" i="1"/>
  <c r="Z561" i="1"/>
  <c r="Z36" i="1"/>
  <c r="Z581" i="1"/>
  <c r="Z508" i="1"/>
  <c r="Z422" i="1"/>
  <c r="Z456" i="1"/>
  <c r="Z409" i="1"/>
  <c r="Z277" i="1"/>
  <c r="Z267" i="1"/>
  <c r="Z575" i="1"/>
  <c r="Z544" i="1"/>
  <c r="Z528" i="1"/>
  <c r="Z479" i="1"/>
  <c r="Z341" i="1"/>
  <c r="Z289" i="1"/>
  <c r="Y595" i="1"/>
  <c r="Z298" i="1"/>
  <c r="Z255" i="1"/>
  <c r="Z243" i="1"/>
  <c r="Z235" i="1"/>
  <c r="Z199" i="1"/>
  <c r="Z186" i="1"/>
  <c r="Z180" i="1"/>
  <c r="Z172" i="1"/>
  <c r="Z90" i="1"/>
  <c r="Y599" i="1"/>
  <c r="Y596" i="1"/>
  <c r="Z568" i="1"/>
  <c r="Y597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<sst xmlns="http://schemas.openxmlformats.org/spreadsheetml/2006/main" count="2465" uniqueCount="787">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</sst>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topLeftCell="A14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45544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idden="1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3000</v>
      </c>
      <c r="Y377" s="384">
        <f t="shared" si="67"/>
        <v>3000</v>
      </c>
      <c r="Z377" s="36">
        <f>IFERROR(IF(Y377=0,"",ROUNDUP(Y377/H377,0)*0.02175),"")</f>
        <v>4.3499999999999996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3096</v>
      </c>
      <c r="BN377" s="64">
        <f t="shared" si="69"/>
        <v>3096</v>
      </c>
      <c r="BO377" s="64">
        <f t="shared" si="70"/>
        <v>4.1666666666666661</v>
      </c>
      <c r="BP377" s="64">
        <f t="shared" si="71"/>
        <v>4.1666666666666661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1000</v>
      </c>
      <c r="Y381" s="384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400.00000000000006</v>
      </c>
      <c r="Y385" s="385">
        <f>IFERROR(Y376/H376,"0")+IFERROR(Y377/H377,"0")+IFERROR(Y378/H378,"0")+IFERROR(Y379/H379,"0")+IFERROR(Y380/H380,"0")+IFERROR(Y381/H381,"0")+IFERROR(Y382/H382,"0")+IFERROR(Y383/H383,"0")+IFERROR(Y384/H384,"0")</f>
        <v>401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8.7217500000000001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6000</v>
      </c>
      <c r="Y386" s="385">
        <f>IFERROR(SUM(Y376:Y384),"0")</f>
        <v>6015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450</v>
      </c>
      <c r="Y399" s="384">
        <f>IFERROR(IF(X399="",0,CEILING((X399/$H399),1)*$H399),"")</f>
        <v>452.4</v>
      </c>
      <c r="Z399" s="36">
        <f>IFERROR(IF(Y399=0,"",ROUNDUP(Y399/H399,0)*0.02175),"")</f>
        <v>1.2614999999999998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482.53846153846155</v>
      </c>
      <c r="BN399" s="64">
        <f>IFERROR(Y399*I399/H399,"0")</f>
        <v>485.11200000000008</v>
      </c>
      <c r="BO399" s="64">
        <f>IFERROR(1/J399*(X399/H399),"0")</f>
        <v>1.0302197802197801</v>
      </c>
      <c r="BP399" s="64">
        <f>IFERROR(1/J399*(Y399/H399),"0")</f>
        <v>1.0357142857142856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57.692307692307693</v>
      </c>
      <c r="Y401" s="385">
        <f>IFERROR(Y399/H399,"0")+IFERROR(Y400/H400,"0")</f>
        <v>58</v>
      </c>
      <c r="Z401" s="385">
        <f>IFERROR(IF(Z399="",0,Z399),"0")+IFERROR(IF(Z400="",0,Z400),"0")</f>
        <v>1.2614999999999998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450</v>
      </c>
      <c r="Y402" s="385">
        <f>IFERROR(SUM(Y399:Y400),"0")</f>
        <v>452.4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150</v>
      </c>
      <c r="Y412" s="384">
        <f>IFERROR(IF(X412="",0,CEILING((X412/$H412),1)*$H412),"")</f>
        <v>153.29999999999998</v>
      </c>
      <c r="Z412" s="36">
        <f>IFERROR(IF(Y412=0,"",ROUNDUP(Y412/H412,0)*0.00753),"")</f>
        <v>0.26355000000000001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158.9041095890411</v>
      </c>
      <c r="BN412" s="64">
        <f>IFERROR(Y412*I412/H412,"0")</f>
        <v>162.39999999999998</v>
      </c>
      <c r="BO412" s="64">
        <f>IFERROR(1/J412*(X412/H412),"0")</f>
        <v>0.2195293291183702</v>
      </c>
      <c r="BP412" s="64">
        <f>IFERROR(1/J412*(Y412/H412),"0")</f>
        <v>0.22435897435897434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34.246575342465754</v>
      </c>
      <c r="Y414" s="385">
        <f>IFERROR(Y412/H412,"0")+IFERROR(Y413/H413,"0")</f>
        <v>35</v>
      </c>
      <c r="Z414" s="385">
        <f>IFERROR(IF(Z412="",0,Z412),"0")+IFERROR(IF(Z413="",0,Z413),"0")</f>
        <v>0.26355000000000001</v>
      </c>
      <c r="AA414" s="386"/>
      <c r="AB414" s="386"/>
      <c r="AC414" s="386"/>
    </row>
    <row r="415" spans="1:68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150</v>
      </c>
      <c r="Y415" s="385">
        <f>IFERROR(SUM(Y412:Y413),"0")</f>
        <v>153.29999999999998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idden="1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hidden="1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150</v>
      </c>
      <c r="Y555" s="384">
        <f t="shared" si="99"/>
        <v>151.20000000000002</v>
      </c>
      <c r="Z555" s="36">
        <f>IFERROR(IF(Y555=0,"",ROUNDUP(Y555/H555,0)*0.00753),"")</f>
        <v>0.27107999999999999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159.28571428571428</v>
      </c>
      <c r="BN555" s="64">
        <f t="shared" si="101"/>
        <v>160.56</v>
      </c>
      <c r="BO555" s="64">
        <f t="shared" si="102"/>
        <v>0.22893772893772893</v>
      </c>
      <c r="BP555" s="64">
        <f t="shared" si="103"/>
        <v>0.23076923076923075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35.714285714285715</v>
      </c>
      <c r="Y561" s="385">
        <f>IFERROR(Y554/H554,"0")+IFERROR(Y555/H555,"0")+IFERROR(Y556/H556,"0")+IFERROR(Y557/H557,"0")+IFERROR(Y558/H558,"0")+IFERROR(Y559/H559,"0")+IFERROR(Y560/H560,"0")</f>
        <v>36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0.27107999999999999</v>
      </c>
      <c r="AA561" s="386"/>
      <c r="AB561" s="386"/>
      <c r="AC561" s="386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150</v>
      </c>
      <c r="Y562" s="385">
        <f>IFERROR(SUM(Y554:Y560),"0")</f>
        <v>151.20000000000002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1500</v>
      </c>
      <c r="Y564" s="384">
        <f>IFERROR(IF(X564="",0,CEILING((X564/$H564),1)*$H564),"")</f>
        <v>1505.3999999999999</v>
      </c>
      <c r="Z564" s="36">
        <f>IFERROR(IF(Y564=0,"",ROUNDUP(Y564/H564,0)*0.02175),"")</f>
        <v>4.1977500000000001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1608.4615384615388</v>
      </c>
      <c r="BN564" s="64">
        <f>IFERROR(Y564*I564/H564,"0")</f>
        <v>1614.2520000000002</v>
      </c>
      <c r="BO564" s="64">
        <f>IFERROR(1/J564*(X564/H564),"0")</f>
        <v>3.4340659340659343</v>
      </c>
      <c r="BP564" s="64">
        <f>IFERROR(1/J564*(Y564/H564),"0")</f>
        <v>3.4464285714285712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192.30769230769232</v>
      </c>
      <c r="Y568" s="385">
        <f>IFERROR(Y564/H564,"0")+IFERROR(Y565/H565,"0")+IFERROR(Y566/H566,"0")+IFERROR(Y567/H567,"0")</f>
        <v>193</v>
      </c>
      <c r="Z568" s="385">
        <f>IFERROR(IF(Z564="",0,Z564),"0")+IFERROR(IF(Z565="",0,Z565),"0")+IFERROR(IF(Z566="",0,Z566),"0")+IFERROR(IF(Z567="",0,Z567),"0")</f>
        <v>4.1977500000000001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1500</v>
      </c>
      <c r="Y569" s="385">
        <f>IFERROR(SUM(Y564:Y567),"0")</f>
        <v>1505.3999999999999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8250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8277.2999999999993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8601.1898238747563</v>
      </c>
      <c r="Y596" s="385">
        <f>IFERROR(SUM(BN22:BN592),"0")</f>
        <v>8629.8040000000001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14</v>
      </c>
      <c r="Y597" s="38">
        <f>ROUNDUP(SUM(BP22:BP592),0)</f>
        <v>14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8951.1898238747563</v>
      </c>
      <c r="Y598" s="385">
        <f>GrossWeightTotalR+PalletQtyTotalR*25</f>
        <v>8979.8040000000001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719.96086105675158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723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14.715630000000001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6467.4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153.29999999999998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1656.6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4"/>
        <filter val="150,00"/>
        <filter val="192,31"/>
        <filter val="2 000,00"/>
        <filter val="3 000,00"/>
        <filter val="34,25"/>
        <filter val="35,71"/>
        <filter val="400,00"/>
        <filter val="450,00"/>
        <filter val="57,69"/>
        <filter val="6 000,00"/>
        <filter val="719,96"/>
        <filter val="8 250,00"/>
        <filter val="8 601,19"/>
        <filter val="8 951,19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