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фсе файлы\"/>
    </mc:Choice>
  </mc:AlternateContent>
  <xr:revisionPtr revIDLastSave="0" documentId="13_ncr:1_{68256EC6-160F-41AD-A6D8-2D8FF37B92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8" i="1" l="1"/>
  <c r="E58" i="1"/>
  <c r="AC97" i="1"/>
  <c r="AC98" i="1"/>
  <c r="U98" i="1"/>
  <c r="T98" i="1"/>
  <c r="U97" i="1"/>
  <c r="T97" i="1"/>
  <c r="AC13" i="1" l="1"/>
  <c r="AC26" i="1"/>
  <c r="AC34" i="1"/>
  <c r="AC53" i="1"/>
  <c r="AC54" i="1"/>
  <c r="AC55" i="1"/>
  <c r="AC70" i="1"/>
  <c r="AC87" i="1"/>
  <c r="AC89" i="1"/>
  <c r="AC93" i="1"/>
  <c r="P7" i="1"/>
  <c r="Q7" i="1" s="1"/>
  <c r="AC7" i="1" s="1"/>
  <c r="P8" i="1"/>
  <c r="P9" i="1"/>
  <c r="Q9" i="1" s="1"/>
  <c r="AC9" i="1" s="1"/>
  <c r="P10" i="1"/>
  <c r="P11" i="1"/>
  <c r="Q11" i="1" s="1"/>
  <c r="AC11" i="1" s="1"/>
  <c r="P12" i="1"/>
  <c r="P13" i="1"/>
  <c r="P14" i="1"/>
  <c r="P15" i="1"/>
  <c r="Q15" i="1" s="1"/>
  <c r="AC15" i="1" s="1"/>
  <c r="P16" i="1"/>
  <c r="P17" i="1"/>
  <c r="Q17" i="1" s="1"/>
  <c r="AC17" i="1" s="1"/>
  <c r="P18" i="1"/>
  <c r="P19" i="1"/>
  <c r="Q19" i="1" s="1"/>
  <c r="AC19" i="1" s="1"/>
  <c r="P20" i="1"/>
  <c r="P21" i="1"/>
  <c r="Q21" i="1" s="1"/>
  <c r="AC21" i="1" s="1"/>
  <c r="P22" i="1"/>
  <c r="Q22" i="1" s="1"/>
  <c r="AC22" i="1" s="1"/>
  <c r="P23" i="1"/>
  <c r="P24" i="1"/>
  <c r="Q24" i="1" s="1"/>
  <c r="AC24" i="1" s="1"/>
  <c r="P25" i="1"/>
  <c r="P26" i="1"/>
  <c r="P27" i="1"/>
  <c r="P28" i="1"/>
  <c r="Q28" i="1" s="1"/>
  <c r="AC28" i="1" s="1"/>
  <c r="P29" i="1"/>
  <c r="P30" i="1"/>
  <c r="Q30" i="1" s="1"/>
  <c r="AC30" i="1" s="1"/>
  <c r="P31" i="1"/>
  <c r="P32" i="1"/>
  <c r="Q32" i="1" s="1"/>
  <c r="AC32" i="1" s="1"/>
  <c r="P33" i="1"/>
  <c r="P34" i="1"/>
  <c r="P35" i="1"/>
  <c r="P36" i="1"/>
  <c r="AC36" i="1" s="1"/>
  <c r="P37" i="1"/>
  <c r="P38" i="1"/>
  <c r="Q38" i="1" s="1"/>
  <c r="AC38" i="1" s="1"/>
  <c r="P39" i="1"/>
  <c r="P40" i="1"/>
  <c r="Q40" i="1" s="1"/>
  <c r="AC40" i="1" s="1"/>
  <c r="P41" i="1"/>
  <c r="P42" i="1"/>
  <c r="Q42" i="1" s="1"/>
  <c r="AC42" i="1" s="1"/>
  <c r="P43" i="1"/>
  <c r="P44" i="1"/>
  <c r="AC44" i="1" s="1"/>
  <c r="P45" i="1"/>
  <c r="P46" i="1"/>
  <c r="Q46" i="1" s="1"/>
  <c r="AC46" i="1" s="1"/>
  <c r="P47" i="1"/>
  <c r="P48" i="1"/>
  <c r="AC48" i="1" s="1"/>
  <c r="P49" i="1"/>
  <c r="P50" i="1"/>
  <c r="Q50" i="1" s="1"/>
  <c r="AC50" i="1" s="1"/>
  <c r="P51" i="1"/>
  <c r="P52" i="1"/>
  <c r="Q52" i="1" s="1"/>
  <c r="AC52" i="1" s="1"/>
  <c r="P53" i="1"/>
  <c r="T53" i="1" s="1"/>
  <c r="P54" i="1"/>
  <c r="P55" i="1"/>
  <c r="T55" i="1" s="1"/>
  <c r="P56" i="1"/>
  <c r="Q56" i="1" s="1"/>
  <c r="AC56" i="1" s="1"/>
  <c r="P57" i="1"/>
  <c r="P58" i="1"/>
  <c r="AC58" i="1" s="1"/>
  <c r="P59" i="1"/>
  <c r="P60" i="1"/>
  <c r="AC60" i="1" s="1"/>
  <c r="P61" i="1"/>
  <c r="P62" i="1"/>
  <c r="Q62" i="1" s="1"/>
  <c r="AC62" i="1" s="1"/>
  <c r="P63" i="1"/>
  <c r="P64" i="1"/>
  <c r="Q64" i="1" s="1"/>
  <c r="AC64" i="1" s="1"/>
  <c r="P65" i="1"/>
  <c r="P66" i="1"/>
  <c r="AC66" i="1" s="1"/>
  <c r="P67" i="1"/>
  <c r="P68" i="1"/>
  <c r="Q68" i="1" s="1"/>
  <c r="AC68" i="1" s="1"/>
  <c r="P69" i="1"/>
  <c r="P70" i="1"/>
  <c r="P71" i="1"/>
  <c r="P72" i="1"/>
  <c r="P73" i="1"/>
  <c r="P74" i="1"/>
  <c r="P75" i="1"/>
  <c r="P76" i="1"/>
  <c r="P77" i="1"/>
  <c r="Q77" i="1" s="1"/>
  <c r="P78" i="1"/>
  <c r="P79" i="1"/>
  <c r="P80" i="1"/>
  <c r="P81" i="1"/>
  <c r="P82" i="1"/>
  <c r="P83" i="1"/>
  <c r="P84" i="1"/>
  <c r="Q84" i="1" s="1"/>
  <c r="P85" i="1"/>
  <c r="P86" i="1"/>
  <c r="P87" i="1"/>
  <c r="T87" i="1" s="1"/>
  <c r="P88" i="1"/>
  <c r="P89" i="1"/>
  <c r="T89" i="1" s="1"/>
  <c r="P90" i="1"/>
  <c r="P91" i="1"/>
  <c r="P92" i="1"/>
  <c r="P93" i="1"/>
  <c r="T93" i="1" s="1"/>
  <c r="P94" i="1"/>
  <c r="P95" i="1"/>
  <c r="P96" i="1"/>
  <c r="P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96" i="1" l="1"/>
  <c r="AC94" i="1"/>
  <c r="AC92" i="1"/>
  <c r="Q90" i="1"/>
  <c r="AC90" i="1" s="1"/>
  <c r="Q88" i="1"/>
  <c r="AC88" i="1" s="1"/>
  <c r="Q86" i="1"/>
  <c r="AC86" i="1" s="1"/>
  <c r="AC84" i="1"/>
  <c r="Q82" i="1"/>
  <c r="AC82" i="1" s="1"/>
  <c r="AC80" i="1"/>
  <c r="AC78" i="1"/>
  <c r="Q76" i="1"/>
  <c r="AC76" i="1" s="1"/>
  <c r="AC74" i="1"/>
  <c r="Q72" i="1"/>
  <c r="AC72" i="1" s="1"/>
  <c r="Q20" i="1"/>
  <c r="AC20" i="1" s="1"/>
  <c r="Q18" i="1"/>
  <c r="AC18" i="1" s="1"/>
  <c r="Q16" i="1"/>
  <c r="AC16" i="1" s="1"/>
  <c r="AC14" i="1"/>
  <c r="Q12" i="1"/>
  <c r="AC12" i="1" s="1"/>
  <c r="Q10" i="1"/>
  <c r="AC10" i="1" s="1"/>
  <c r="Q8" i="1"/>
  <c r="AC8" i="1" s="1"/>
  <c r="U6" i="1"/>
  <c r="AC95" i="1"/>
  <c r="Q91" i="1"/>
  <c r="AC91" i="1" s="1"/>
  <c r="Q85" i="1"/>
  <c r="AC85" i="1" s="1"/>
  <c r="AC83" i="1"/>
  <c r="AC81" i="1"/>
  <c r="AC79" i="1"/>
  <c r="AC77" i="1"/>
  <c r="AC75" i="1"/>
  <c r="Q73" i="1"/>
  <c r="AC73" i="1" s="1"/>
  <c r="AC71" i="1"/>
  <c r="Q69" i="1"/>
  <c r="AC69" i="1" s="1"/>
  <c r="AC67" i="1"/>
  <c r="Q65" i="1"/>
  <c r="AC65" i="1" s="1"/>
  <c r="Q63" i="1"/>
  <c r="AC63" i="1" s="1"/>
  <c r="Q61" i="1"/>
  <c r="AC61" i="1" s="1"/>
  <c r="Q59" i="1"/>
  <c r="AC59" i="1" s="1"/>
  <c r="Q57" i="1"/>
  <c r="AC57" i="1" s="1"/>
  <c r="Q51" i="1"/>
  <c r="AC51" i="1" s="1"/>
  <c r="Q49" i="1"/>
  <c r="AC49" i="1" s="1"/>
  <c r="Q47" i="1"/>
  <c r="AC47" i="1" s="1"/>
  <c r="Q45" i="1"/>
  <c r="AC45" i="1" s="1"/>
  <c r="Q43" i="1"/>
  <c r="AC43" i="1" s="1"/>
  <c r="Q41" i="1"/>
  <c r="AC41" i="1" s="1"/>
  <c r="Q39" i="1"/>
  <c r="AC39" i="1" s="1"/>
  <c r="Q37" i="1"/>
  <c r="AC37" i="1" s="1"/>
  <c r="Q35" i="1"/>
  <c r="AC35" i="1" s="1"/>
  <c r="AC33" i="1"/>
  <c r="AC31" i="1"/>
  <c r="Q29" i="1"/>
  <c r="AC29" i="1" s="1"/>
  <c r="Q27" i="1"/>
  <c r="AC27" i="1" s="1"/>
  <c r="AC25" i="1"/>
  <c r="Q23" i="1"/>
  <c r="AC23" i="1" s="1"/>
  <c r="U92" i="1"/>
  <c r="U96" i="1"/>
  <c r="U89" i="1"/>
  <c r="U94" i="1"/>
  <c r="U91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T6" i="1"/>
  <c r="U95" i="1"/>
  <c r="U93" i="1"/>
  <c r="U90" i="1"/>
  <c r="U88" i="1"/>
  <c r="U85" i="1"/>
  <c r="U82" i="1"/>
  <c r="U78" i="1"/>
  <c r="U74" i="1"/>
  <c r="U80" i="1"/>
  <c r="U76" i="1"/>
  <c r="U72" i="1"/>
  <c r="U87" i="1"/>
  <c r="U86" i="1"/>
  <c r="U84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0" i="1"/>
  <c r="U18" i="1"/>
  <c r="U16" i="1"/>
  <c r="U14" i="1"/>
  <c r="U12" i="1"/>
  <c r="U10" i="1"/>
  <c r="U8" i="1"/>
  <c r="P5" i="1"/>
  <c r="K5" i="1"/>
  <c r="AC6" i="1" l="1"/>
  <c r="AC5" i="1" s="1"/>
  <c r="Q5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91" i="1"/>
  <c r="T95" i="1"/>
  <c r="T8" i="1"/>
  <c r="T10" i="1"/>
  <c r="T12" i="1"/>
  <c r="T14" i="1"/>
  <c r="T16" i="1"/>
  <c r="T18" i="1"/>
  <c r="T20" i="1"/>
  <c r="T72" i="1"/>
  <c r="T74" i="1"/>
  <c r="T76" i="1"/>
  <c r="T78" i="1"/>
  <c r="T80" i="1"/>
  <c r="T82" i="1"/>
  <c r="T84" i="1"/>
  <c r="T86" i="1"/>
  <c r="T88" i="1"/>
  <c r="T90" i="1"/>
  <c r="T92" i="1"/>
  <c r="T94" i="1"/>
  <c r="T96" i="1"/>
</calcChain>
</file>

<file path=xl/sharedStrings.xml><?xml version="1.0" encoding="utf-8"?>
<sst xmlns="http://schemas.openxmlformats.org/spreadsheetml/2006/main" count="347" uniqueCount="143">
  <si>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</si>
  <si>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</si>
  <si>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</si>
  <si>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</si>
  <si>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</si>
  <si>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</si>
  <si>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</si>
  <si>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</si>
  <si>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</si>
  <si>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</si>
  <si>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</si>
  <si>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</si>
  <si>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</si>
  <si>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</si>
  <si>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</si>
  <si>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</si>
  <si>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</si>
  <si>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</si>
  <si>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</si>
  <si>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</si>
  <si>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</si>
  <si>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</si>
  <si>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</si>
  <si>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31,08,</t>
  </si>
  <si>
    <t>02,09,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</si>
  <si>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</si>
  <si>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</si>
  <si>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</si>
  <si>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</si>
  <si>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</si>
  <si>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</si>
  <si>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</si>
  <si>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</si>
  <si>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</si>
  <si>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</si>
  <si>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</si>
  <si>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</si>
  <si>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</si>
  <si>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</si>
  <si>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</si>
  <si>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</si>
  <si>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</si>
  <si>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</si>
  <si>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</si>
  <si>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</si>
  <si>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</si>
  <si>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</si>
  <si>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</si>
  <si>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</si>
  <si>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</si>
  <si>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</si>
  <si>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</si>
  <si>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</si>
  <si>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</si>
  <si>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</si>
  <si>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</si>
  <si>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</si>
  <si>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</si>
  <si>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246  Колбаса Стародворская ТМ Стародворье ТС Старый двор,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</si>
  <si>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</si>
  <si>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</si>
  <si>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</si>
  <si>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</si>
  <si>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</si>
  <si>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</si>
  <si>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</si>
  <si>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</si>
  <si>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</si>
  <si>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</si>
  <si>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</si>
  <si>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</si>
  <si>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</si>
  <si>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</si>
  <si>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</si>
  <si>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</si>
  <si>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</si>
  <si>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</si>
  <si>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</si>
  <si>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</si>
  <si>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</si>
  <si>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</si>
  <si>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</si>
  <si>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</si>
  <si>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</si>
  <si>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</si>
  <si>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</si>
  <si>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</si>
  <si>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</si>
  <si>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</si>
  <si>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</si>
  <si>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</si>
  <si>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</si>
  <si>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</si>
  <si>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</si>
  <si>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</si>
  <si>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</si>
  <si>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</si>
  <si>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</si>
  <si>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</si>
  <si>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</si>
  <si>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</si>
  <si>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</si>
  <si>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</si>
  <si>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</si>
  <si>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</si>
  <si>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</si>
  <si>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</si>
  <si>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</si>
  <si>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</si>
  <si>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</si>
  <si>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</si>
  <si>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</si>
  <si>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</si>
  <si>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</si>
  <si>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28,08,24 филиал обнулил / ТК Вояж (акция август)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</si>
  <si>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</si>
  <si>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</si>
  <si>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</si>
  <si>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</si>
  <si>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</si>
  <si>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</si>
  <si>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</si>
  <si>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вывод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</si>
  <si>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</si>
  <si>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</si>
  <si>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</si>
  <si>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</si>
  <si>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</si>
  <si>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</si>
  <si>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</si>
  <si>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>23,08,24 филиал обнулил / нет потребности (филиал постоянно обнуляет)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</si>
  <si>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</si>
  <si>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</si>
  <si>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</si>
  <si>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</si>
  <si>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</si>
  <si>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Вареные колбасы «Молочная Традиционная» Весовой п/а ТМ «Стародворье»</t>
  </si>
  <si>
    <t>новинка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</si>
  <si>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</si>
  <si>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</si>
  <si>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</si>
  <si>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</si>
  <si>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23,08,24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</si>
</sst>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8" sqref="S8"/>
    </sheetView>
  </sheetViews>
  <sheetFormatPr defaultRowHeight="15" x14ac:dyDescent="0.25"/>
  <cols>
    <col min="1" max="1" width="60" customWidth="1"/>
    <col min="2" max="2" width="3.85546875" customWidth="1"/>
    <col min="3" max="6" width="7.28515625" customWidth="1"/>
    <col min="7" max="7" width="5.28515625" style="8" customWidth="1"/>
    <col min="8" max="8" width="5.28515625" customWidth="1"/>
    <col min="9" max="9" width="12.42578125" customWidth="1"/>
    <col min="10" max="11" width="6.42578125" customWidth="1"/>
    <col min="12" max="13" width="0.7109375" customWidth="1"/>
    <col min="14" max="18" width="6.42578125" customWidth="1"/>
    <col min="19" max="19" width="21.28515625" customWidth="1"/>
    <col min="20" max="27" width="6" customWidth="1"/>
    <col min="28" max="28" width="27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40617.635000000009</v>
      </c>
      <c r="F5" s="4">
        <f>SUM(F6:F496)</f>
        <v>26036.959999999995</v>
      </c>
      <c r="G5" s="6"/>
      <c r="H5" s="1"/>
      <c r="I5" s="1"/>
      <c r="J5" s="4">
        <f>SUM(J6:J496)</f>
        <v>39798.457999999991</v>
      </c>
      <c r="K5" s="4">
        <f>SUM(K6:K496)</f>
        <v>819.17699999999945</v>
      </c>
      <c r="L5" s="4">
        <f>SUM(L6:L496)</f>
        <v>0</v>
      </c>
      <c r="M5" s="4">
        <f>SUM(M6:M496)</f>
        <v>0</v>
      </c>
      <c r="N5" s="4">
        <f>SUM(N6:N496)</f>
        <v>21327.279700000003</v>
      </c>
      <c r="O5" s="4">
        <f>SUM(O6:O496)</f>
        <v>15854.34014</v>
      </c>
      <c r="P5" s="4">
        <f>SUM(P6:P496)</f>
        <v>8123.527</v>
      </c>
      <c r="Q5" s="4">
        <f>SUM(Q6:Q496)</f>
        <v>20266.118039999987</v>
      </c>
      <c r="R5" s="4">
        <f>SUM(R6:R496)</f>
        <v>0</v>
      </c>
      <c r="S5" s="1"/>
      <c r="T5" s="1"/>
      <c r="U5" s="1"/>
      <c r="V5" s="4">
        <f>SUM(V6:V496)</f>
        <v>8527.4343999999983</v>
      </c>
      <c r="W5" s="4">
        <f>SUM(W6:W496)</f>
        <v>8386.9780000000028</v>
      </c>
      <c r="X5" s="4">
        <f>SUM(X6:X496)</f>
        <v>9067.7479999999996</v>
      </c>
      <c r="Y5" s="4">
        <f>SUM(Y6:Y496)</f>
        <v>9185.6707999999999</v>
      </c>
      <c r="Z5" s="4">
        <f>SUM(Z6:Z496)</f>
        <v>9049.5327999999972</v>
      </c>
      <c r="AA5" s="4">
        <f>SUM(AA6:AA496)</f>
        <v>9049.5580000000027</v>
      </c>
      <c r="AB5" s="1"/>
      <c r="AC5" s="4">
        <f>SUM(AC6:AC496)</f>
        <v>15505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1310.08</v>
      </c>
      <c r="D6" s="1">
        <v>775.42499999999995</v>
      </c>
      <c r="E6" s="1">
        <v>1061.0319999999999</v>
      </c>
      <c r="F6" s="1">
        <v>731.25199999999995</v>
      </c>
      <c r="G6" s="6">
        <v>1</v>
      </c>
      <c r="H6" s="1">
        <v>50</v>
      </c>
      <c r="I6" s="1" t="s">
        <v>34</v>
      </c>
      <c r="J6" s="1">
        <v>942.35</v>
      </c>
      <c r="K6" s="1">
        <f t="shared" ref="K6:K36" si="0">E6-J6</f>
        <v>118.6819999999999</v>
      </c>
      <c r="L6" s="1"/>
      <c r="M6" s="1"/>
      <c r="N6" s="1">
        <v>950.27990000000023</v>
      </c>
      <c r="O6" s="1">
        <v>836.43349999999964</v>
      </c>
      <c r="P6" s="1">
        <f>E6/5</f>
        <v>212.20639999999997</v>
      </c>
      <c r="Q6" s="5"/>
      <c r="R6" s="5"/>
      <c r="S6" s="1"/>
      <c r="T6" s="1">
        <f>(F6+N6+O6+Q6)/P6</f>
        <v>11.865643072027989</v>
      </c>
      <c r="U6" s="1">
        <f>(F6+N6+O6)/P6</f>
        <v>11.865643072027989</v>
      </c>
      <c r="V6" s="1">
        <v>280.1474</v>
      </c>
      <c r="W6" s="1">
        <v>264.459</v>
      </c>
      <c r="X6" s="1">
        <v>245.41640000000001</v>
      </c>
      <c r="Y6" s="1">
        <v>234.45519999999999</v>
      </c>
      <c r="Z6" s="1">
        <v>235.42060000000001</v>
      </c>
      <c r="AA6" s="1">
        <v>222.55260000000001</v>
      </c>
      <c r="AB6" s="1" t="s">
        <v>35</v>
      </c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33</v>
      </c>
      <c r="C7" s="1">
        <v>544.26700000000005</v>
      </c>
      <c r="D7" s="1">
        <v>101.61</v>
      </c>
      <c r="E7" s="1">
        <v>479.92099999999999</v>
      </c>
      <c r="F7" s="1">
        <v>93.882999999999996</v>
      </c>
      <c r="G7" s="6">
        <v>1</v>
      </c>
      <c r="H7" s="1">
        <v>45</v>
      </c>
      <c r="I7" s="1" t="s">
        <v>34</v>
      </c>
      <c r="J7" s="1">
        <v>439.75</v>
      </c>
      <c r="K7" s="1">
        <f t="shared" si="0"/>
        <v>40.170999999999992</v>
      </c>
      <c r="L7" s="1"/>
      <c r="M7" s="1"/>
      <c r="N7" s="1">
        <v>373.28559999999982</v>
      </c>
      <c r="O7" s="1">
        <v>140.76160000000019</v>
      </c>
      <c r="P7" s="1">
        <f t="shared" ref="P7:P69" si="1">E7/5</f>
        <v>95.984200000000001</v>
      </c>
      <c r="Q7" s="5">
        <f t="shared" ref="Q7:Q25" si="2">10*P7-O7-N7-F7</f>
        <v>351.91180000000003</v>
      </c>
      <c r="R7" s="5"/>
      <c r="S7" s="1"/>
      <c r="T7" s="1">
        <f t="shared" ref="T7:T69" si="3">(F7+N7+O7+Q7)/P7</f>
        <v>10</v>
      </c>
      <c r="U7" s="1">
        <f t="shared" ref="U7:U69" si="4">(F7+N7+O7)/P7</f>
        <v>6.3336486630091207</v>
      </c>
      <c r="V7" s="1">
        <v>87.714200000000005</v>
      </c>
      <c r="W7" s="1">
        <v>86.731999999999999</v>
      </c>
      <c r="X7" s="1">
        <v>80.695599999999999</v>
      </c>
      <c r="Y7" s="1">
        <v>86.453000000000003</v>
      </c>
      <c r="Z7" s="1">
        <v>78.517600000000002</v>
      </c>
      <c r="AA7" s="1">
        <v>84.130399999999995</v>
      </c>
      <c r="AB7" s="1"/>
      <c r="AC7" s="1">
        <f t="shared" ref="AC7:AC69" si="5">ROUND(Q7*G7,0)</f>
        <v>352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33</v>
      </c>
      <c r="C8" s="1">
        <v>794.50599999999997</v>
      </c>
      <c r="D8" s="1">
        <v>155.99100000000001</v>
      </c>
      <c r="E8" s="1">
        <v>570.79300000000001</v>
      </c>
      <c r="F8" s="1">
        <v>295.86</v>
      </c>
      <c r="G8" s="6">
        <v>1</v>
      </c>
      <c r="H8" s="1">
        <v>45</v>
      </c>
      <c r="I8" s="1" t="s">
        <v>34</v>
      </c>
      <c r="J8" s="1">
        <v>522.03</v>
      </c>
      <c r="K8" s="1">
        <f t="shared" si="0"/>
        <v>48.763000000000034</v>
      </c>
      <c r="L8" s="1"/>
      <c r="M8" s="1"/>
      <c r="N8" s="1">
        <v>412.51777999999979</v>
      </c>
      <c r="O8" s="1">
        <v>286.41782000000018</v>
      </c>
      <c r="P8" s="1">
        <f t="shared" si="1"/>
        <v>114.15860000000001</v>
      </c>
      <c r="Q8" s="5">
        <f t="shared" si="2"/>
        <v>146.79040000000009</v>
      </c>
      <c r="R8" s="5"/>
      <c r="S8" s="1"/>
      <c r="T8" s="1">
        <f t="shared" si="3"/>
        <v>10</v>
      </c>
      <c r="U8" s="1">
        <f t="shared" si="4"/>
        <v>8.7141538175836057</v>
      </c>
      <c r="V8" s="1">
        <v>124.5966</v>
      </c>
      <c r="W8" s="1">
        <v>118.22020000000001</v>
      </c>
      <c r="X8" s="1">
        <v>117.03360000000001</v>
      </c>
      <c r="Y8" s="1">
        <v>124.70099999999999</v>
      </c>
      <c r="Z8" s="1">
        <v>118.7176</v>
      </c>
      <c r="AA8" s="1">
        <v>128.8724</v>
      </c>
      <c r="AB8" s="1"/>
      <c r="AC8" s="1">
        <f t="shared" si="5"/>
        <v>147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33</v>
      </c>
      <c r="C9" s="1">
        <v>234.82599999999999</v>
      </c>
      <c r="D9" s="1">
        <v>107.28100000000001</v>
      </c>
      <c r="E9" s="1">
        <v>202.435</v>
      </c>
      <c r="F9" s="1">
        <v>100.502</v>
      </c>
      <c r="G9" s="6">
        <v>1</v>
      </c>
      <c r="H9" s="1">
        <v>40</v>
      </c>
      <c r="I9" s="1" t="s">
        <v>34</v>
      </c>
      <c r="J9" s="1">
        <v>206.94300000000001</v>
      </c>
      <c r="K9" s="1">
        <f t="shared" si="0"/>
        <v>-4.5080000000000098</v>
      </c>
      <c r="L9" s="1"/>
      <c r="M9" s="1"/>
      <c r="N9" s="1">
        <v>64.325760000000088</v>
      </c>
      <c r="O9" s="1">
        <v>153.59443999999999</v>
      </c>
      <c r="P9" s="1">
        <f t="shared" si="1"/>
        <v>40.487000000000002</v>
      </c>
      <c r="Q9" s="5">
        <f t="shared" si="2"/>
        <v>86.44779999999993</v>
      </c>
      <c r="R9" s="5"/>
      <c r="S9" s="1"/>
      <c r="T9" s="1">
        <f t="shared" si="3"/>
        <v>10</v>
      </c>
      <c r="U9" s="1">
        <f t="shared" si="4"/>
        <v>7.8648010472497365</v>
      </c>
      <c r="V9" s="1">
        <v>41.392200000000003</v>
      </c>
      <c r="W9" s="1">
        <v>35.243400000000001</v>
      </c>
      <c r="X9" s="1">
        <v>40.6646</v>
      </c>
      <c r="Y9" s="1">
        <v>38.980600000000003</v>
      </c>
      <c r="Z9" s="1">
        <v>45.425800000000002</v>
      </c>
      <c r="AA9" s="1">
        <v>46.481999999999999</v>
      </c>
      <c r="AB9" s="1"/>
      <c r="AC9" s="1">
        <f t="shared" si="5"/>
        <v>86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40</v>
      </c>
      <c r="C10" s="1">
        <v>443</v>
      </c>
      <c r="D10" s="1">
        <v>192</v>
      </c>
      <c r="E10" s="1">
        <v>334</v>
      </c>
      <c r="F10" s="1">
        <v>219</v>
      </c>
      <c r="G10" s="6">
        <v>0.45</v>
      </c>
      <c r="H10" s="1">
        <v>45</v>
      </c>
      <c r="I10" s="1" t="s">
        <v>34</v>
      </c>
      <c r="J10" s="1">
        <v>337</v>
      </c>
      <c r="K10" s="1">
        <f t="shared" si="0"/>
        <v>-3</v>
      </c>
      <c r="L10" s="1"/>
      <c r="M10" s="1"/>
      <c r="N10" s="1">
        <v>102.75999999999991</v>
      </c>
      <c r="O10" s="1">
        <v>84.840000000000146</v>
      </c>
      <c r="P10" s="1">
        <f t="shared" si="1"/>
        <v>66.8</v>
      </c>
      <c r="Q10" s="5">
        <f t="shared" si="2"/>
        <v>261.39999999999998</v>
      </c>
      <c r="R10" s="5"/>
      <c r="S10" s="1"/>
      <c r="T10" s="1">
        <f t="shared" si="3"/>
        <v>10</v>
      </c>
      <c r="U10" s="1">
        <f t="shared" si="4"/>
        <v>6.0868263473053901</v>
      </c>
      <c r="V10" s="1">
        <v>60.6</v>
      </c>
      <c r="W10" s="1">
        <v>63.4</v>
      </c>
      <c r="X10" s="1">
        <v>72</v>
      </c>
      <c r="Y10" s="1">
        <v>68.8</v>
      </c>
      <c r="Z10" s="1">
        <v>70.400000000000006</v>
      </c>
      <c r="AA10" s="1">
        <v>74.8</v>
      </c>
      <c r="AB10" s="1"/>
      <c r="AC10" s="1">
        <f t="shared" si="5"/>
        <v>118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40</v>
      </c>
      <c r="C11" s="1">
        <v>918</v>
      </c>
      <c r="D11" s="1">
        <v>156</v>
      </c>
      <c r="E11" s="1">
        <v>582</v>
      </c>
      <c r="F11" s="1">
        <v>412</v>
      </c>
      <c r="G11" s="6">
        <v>0.45</v>
      </c>
      <c r="H11" s="1">
        <v>45</v>
      </c>
      <c r="I11" s="1" t="s">
        <v>34</v>
      </c>
      <c r="J11" s="1">
        <v>568</v>
      </c>
      <c r="K11" s="1">
        <f t="shared" si="0"/>
        <v>14</v>
      </c>
      <c r="L11" s="1"/>
      <c r="M11" s="1"/>
      <c r="N11" s="1">
        <v>168.6080000000002</v>
      </c>
      <c r="O11" s="1">
        <v>320.99199999999968</v>
      </c>
      <c r="P11" s="1">
        <f t="shared" si="1"/>
        <v>116.4</v>
      </c>
      <c r="Q11" s="5">
        <f t="shared" si="2"/>
        <v>262.40000000000009</v>
      </c>
      <c r="R11" s="5"/>
      <c r="S11" s="1"/>
      <c r="T11" s="1">
        <f t="shared" si="3"/>
        <v>10</v>
      </c>
      <c r="U11" s="1">
        <f t="shared" si="4"/>
        <v>7.745704467353951</v>
      </c>
      <c r="V11" s="1">
        <v>113.6</v>
      </c>
      <c r="W11" s="1">
        <v>111.4</v>
      </c>
      <c r="X11" s="1">
        <v>120.6</v>
      </c>
      <c r="Y11" s="1">
        <v>128.6</v>
      </c>
      <c r="Z11" s="1">
        <v>147.19999999999999</v>
      </c>
      <c r="AA11" s="1">
        <v>132.6704</v>
      </c>
      <c r="AB11" s="1"/>
      <c r="AC11" s="1">
        <f t="shared" si="5"/>
        <v>118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205</v>
      </c>
      <c r="D12" s="1"/>
      <c r="E12" s="1">
        <v>145</v>
      </c>
      <c r="F12" s="1">
        <v>22</v>
      </c>
      <c r="G12" s="6">
        <v>0.17</v>
      </c>
      <c r="H12" s="1">
        <v>180</v>
      </c>
      <c r="I12" s="1" t="s">
        <v>34</v>
      </c>
      <c r="J12" s="1">
        <v>121</v>
      </c>
      <c r="K12" s="1">
        <f t="shared" si="0"/>
        <v>24</v>
      </c>
      <c r="L12" s="1"/>
      <c r="M12" s="1"/>
      <c r="N12" s="1">
        <v>47.400000000000013</v>
      </c>
      <c r="O12" s="1">
        <v>132.6</v>
      </c>
      <c r="P12" s="1">
        <f t="shared" si="1"/>
        <v>29</v>
      </c>
      <c r="Q12" s="5">
        <f t="shared" si="2"/>
        <v>88</v>
      </c>
      <c r="R12" s="5"/>
      <c r="S12" s="1"/>
      <c r="T12" s="1">
        <f t="shared" si="3"/>
        <v>10</v>
      </c>
      <c r="U12" s="1">
        <f t="shared" si="4"/>
        <v>6.9655172413793105</v>
      </c>
      <c r="V12" s="1">
        <v>27</v>
      </c>
      <c r="W12" s="1">
        <v>21</v>
      </c>
      <c r="X12" s="1">
        <v>21</v>
      </c>
      <c r="Y12" s="1">
        <v>27.4</v>
      </c>
      <c r="Z12" s="1">
        <v>22.2</v>
      </c>
      <c r="AA12" s="1">
        <v>13</v>
      </c>
      <c r="AB12" s="1"/>
      <c r="AC12" s="1">
        <f t="shared" si="5"/>
        <v>15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40</v>
      </c>
      <c r="C13" s="1">
        <v>308</v>
      </c>
      <c r="D13" s="1">
        <v>66</v>
      </c>
      <c r="E13" s="1">
        <v>135</v>
      </c>
      <c r="F13" s="1">
        <v>223</v>
      </c>
      <c r="G13" s="6">
        <v>0.3</v>
      </c>
      <c r="H13" s="1">
        <v>40</v>
      </c>
      <c r="I13" s="1" t="s">
        <v>34</v>
      </c>
      <c r="J13" s="1">
        <v>134</v>
      </c>
      <c r="K13" s="1">
        <f t="shared" si="0"/>
        <v>1</v>
      </c>
      <c r="L13" s="1"/>
      <c r="M13" s="1"/>
      <c r="N13" s="1">
        <v>50</v>
      </c>
      <c r="O13" s="1">
        <v>0</v>
      </c>
      <c r="P13" s="1">
        <f t="shared" si="1"/>
        <v>27</v>
      </c>
      <c r="Q13" s="5"/>
      <c r="R13" s="5"/>
      <c r="S13" s="1"/>
      <c r="T13" s="1">
        <f t="shared" si="3"/>
        <v>10.111111111111111</v>
      </c>
      <c r="U13" s="1">
        <f t="shared" si="4"/>
        <v>10.111111111111111</v>
      </c>
      <c r="V13" s="1">
        <v>23.6</v>
      </c>
      <c r="W13" s="1">
        <v>23.2</v>
      </c>
      <c r="X13" s="1">
        <v>37.6</v>
      </c>
      <c r="Y13" s="1">
        <v>40.799999999999997</v>
      </c>
      <c r="Z13" s="1">
        <v>30</v>
      </c>
      <c r="AA13" s="1">
        <v>26.2</v>
      </c>
      <c r="AB13" s="1"/>
      <c r="AC13" s="1">
        <f t="shared" si="5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40</v>
      </c>
      <c r="C14" s="1">
        <v>293</v>
      </c>
      <c r="D14" s="1"/>
      <c r="E14" s="1">
        <v>151</v>
      </c>
      <c r="F14" s="1"/>
      <c r="G14" s="6">
        <v>0.4</v>
      </c>
      <c r="H14" s="1">
        <v>50</v>
      </c>
      <c r="I14" s="1" t="s">
        <v>34</v>
      </c>
      <c r="J14" s="1">
        <v>175</v>
      </c>
      <c r="K14" s="1">
        <f t="shared" si="0"/>
        <v>-24</v>
      </c>
      <c r="L14" s="1"/>
      <c r="M14" s="1"/>
      <c r="N14" s="1">
        <v>0</v>
      </c>
      <c r="O14" s="15"/>
      <c r="P14" s="1">
        <f t="shared" si="1"/>
        <v>30.2</v>
      </c>
      <c r="Q14" s="5">
        <v>250</v>
      </c>
      <c r="R14" s="5"/>
      <c r="S14" s="1"/>
      <c r="T14" s="1">
        <f t="shared" si="3"/>
        <v>8.2781456953642394</v>
      </c>
      <c r="U14" s="1">
        <f t="shared" si="4"/>
        <v>0</v>
      </c>
      <c r="V14" s="1">
        <v>41.8</v>
      </c>
      <c r="W14" s="1">
        <v>24</v>
      </c>
      <c r="X14" s="1">
        <v>31.8</v>
      </c>
      <c r="Y14" s="1">
        <v>37.6</v>
      </c>
      <c r="Z14" s="1">
        <v>24.2</v>
      </c>
      <c r="AA14" s="1">
        <v>19.399999999999999</v>
      </c>
      <c r="AB14" s="15" t="s">
        <v>45</v>
      </c>
      <c r="AC14" s="1">
        <f t="shared" si="5"/>
        <v>100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40</v>
      </c>
      <c r="C15" s="1">
        <v>440</v>
      </c>
      <c r="D15" s="1">
        <v>150</v>
      </c>
      <c r="E15" s="1">
        <v>314</v>
      </c>
      <c r="F15" s="1">
        <v>193</v>
      </c>
      <c r="G15" s="6">
        <v>0.17</v>
      </c>
      <c r="H15" s="1">
        <v>180</v>
      </c>
      <c r="I15" s="1" t="s">
        <v>34</v>
      </c>
      <c r="J15" s="1">
        <v>289</v>
      </c>
      <c r="K15" s="1">
        <f t="shared" si="0"/>
        <v>25</v>
      </c>
      <c r="L15" s="1"/>
      <c r="M15" s="1"/>
      <c r="N15" s="1">
        <v>113.0800000000001</v>
      </c>
      <c r="O15" s="1">
        <v>86.119999999999948</v>
      </c>
      <c r="P15" s="1">
        <f t="shared" si="1"/>
        <v>62.8</v>
      </c>
      <c r="Q15" s="5">
        <f t="shared" si="2"/>
        <v>235.8</v>
      </c>
      <c r="R15" s="5"/>
      <c r="S15" s="1"/>
      <c r="T15" s="1">
        <f t="shared" si="3"/>
        <v>10</v>
      </c>
      <c r="U15" s="1">
        <f t="shared" si="4"/>
        <v>6.2452229299363067</v>
      </c>
      <c r="V15" s="1">
        <v>55.2</v>
      </c>
      <c r="W15" s="1">
        <v>58.2</v>
      </c>
      <c r="X15" s="1">
        <v>60.2</v>
      </c>
      <c r="Y15" s="1">
        <v>63.2</v>
      </c>
      <c r="Z15" s="1">
        <v>48</v>
      </c>
      <c r="AA15" s="1">
        <v>38.200000000000003</v>
      </c>
      <c r="AB15" s="1"/>
      <c r="AC15" s="1">
        <f t="shared" si="5"/>
        <v>40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40</v>
      </c>
      <c r="C16" s="1">
        <v>282</v>
      </c>
      <c r="D16" s="1"/>
      <c r="E16" s="1">
        <v>129</v>
      </c>
      <c r="F16" s="1">
        <v>120</v>
      </c>
      <c r="G16" s="6">
        <v>0.35</v>
      </c>
      <c r="H16" s="1">
        <v>50</v>
      </c>
      <c r="I16" s="1" t="s">
        <v>34</v>
      </c>
      <c r="J16" s="1">
        <v>136</v>
      </c>
      <c r="K16" s="1">
        <f t="shared" si="0"/>
        <v>-7</v>
      </c>
      <c r="L16" s="1"/>
      <c r="M16" s="1"/>
      <c r="N16" s="1">
        <v>0</v>
      </c>
      <c r="O16" s="1">
        <v>0</v>
      </c>
      <c r="P16" s="1">
        <f t="shared" si="1"/>
        <v>25.8</v>
      </c>
      <c r="Q16" s="5">
        <f t="shared" si="2"/>
        <v>138</v>
      </c>
      <c r="R16" s="5"/>
      <c r="S16" s="1"/>
      <c r="T16" s="1">
        <f t="shared" si="3"/>
        <v>10</v>
      </c>
      <c r="U16" s="1">
        <f t="shared" si="4"/>
        <v>4.6511627906976747</v>
      </c>
      <c r="V16" s="1">
        <v>17.399999999999999</v>
      </c>
      <c r="W16" s="1">
        <v>14.8</v>
      </c>
      <c r="X16" s="1">
        <v>6.6</v>
      </c>
      <c r="Y16" s="1">
        <v>12.6</v>
      </c>
      <c r="Z16" s="1">
        <v>32.799999999999997</v>
      </c>
      <c r="AA16" s="1">
        <v>28.4</v>
      </c>
      <c r="AB16" s="1"/>
      <c r="AC16" s="1">
        <f t="shared" si="5"/>
        <v>48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48</v>
      </c>
      <c r="B17" s="1" t="s">
        <v>40</v>
      </c>
      <c r="C17" s="1">
        <v>339</v>
      </c>
      <c r="D17" s="1"/>
      <c r="E17" s="1">
        <v>164</v>
      </c>
      <c r="F17" s="1">
        <v>141</v>
      </c>
      <c r="G17" s="6">
        <v>0.35</v>
      </c>
      <c r="H17" s="1">
        <v>50</v>
      </c>
      <c r="I17" s="1" t="s">
        <v>34</v>
      </c>
      <c r="J17" s="1">
        <v>167</v>
      </c>
      <c r="K17" s="1">
        <f t="shared" si="0"/>
        <v>-3</v>
      </c>
      <c r="L17" s="1"/>
      <c r="M17" s="1"/>
      <c r="N17" s="1">
        <v>50</v>
      </c>
      <c r="O17" s="1">
        <v>0</v>
      </c>
      <c r="P17" s="1">
        <f t="shared" si="1"/>
        <v>32.799999999999997</v>
      </c>
      <c r="Q17" s="5">
        <f t="shared" si="2"/>
        <v>137</v>
      </c>
      <c r="R17" s="5"/>
      <c r="S17" s="1"/>
      <c r="T17" s="1">
        <f t="shared" si="3"/>
        <v>10</v>
      </c>
      <c r="U17" s="1">
        <f t="shared" si="4"/>
        <v>5.8231707317073171</v>
      </c>
      <c r="V17" s="1">
        <v>19.2</v>
      </c>
      <c r="W17" s="1">
        <v>20.6</v>
      </c>
      <c r="X17" s="1">
        <v>36.200000000000003</v>
      </c>
      <c r="Y17" s="1">
        <v>41</v>
      </c>
      <c r="Z17" s="1">
        <v>32.6</v>
      </c>
      <c r="AA17" s="1">
        <v>29</v>
      </c>
      <c r="AB17" s="1"/>
      <c r="AC17" s="1">
        <f t="shared" si="5"/>
        <v>48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33</v>
      </c>
      <c r="C18" s="1">
        <v>1106.491</v>
      </c>
      <c r="D18" s="1">
        <v>334.02</v>
      </c>
      <c r="E18" s="1">
        <v>931.572</v>
      </c>
      <c r="F18" s="1">
        <v>280.79399999999998</v>
      </c>
      <c r="G18" s="6">
        <v>1</v>
      </c>
      <c r="H18" s="1">
        <v>55</v>
      </c>
      <c r="I18" s="1" t="s">
        <v>34</v>
      </c>
      <c r="J18" s="1">
        <v>887.55</v>
      </c>
      <c r="K18" s="1">
        <f t="shared" si="0"/>
        <v>44.022000000000048</v>
      </c>
      <c r="L18" s="1"/>
      <c r="M18" s="1"/>
      <c r="N18" s="1">
        <v>886.43152000000009</v>
      </c>
      <c r="O18" s="1">
        <v>279.17088000000012</v>
      </c>
      <c r="P18" s="1">
        <f t="shared" si="1"/>
        <v>186.31440000000001</v>
      </c>
      <c r="Q18" s="5">
        <f t="shared" si="2"/>
        <v>416.74759999999981</v>
      </c>
      <c r="R18" s="5"/>
      <c r="S18" s="1"/>
      <c r="T18" s="1">
        <f t="shared" si="3"/>
        <v>9.9999999999999982</v>
      </c>
      <c r="U18" s="1">
        <f t="shared" si="4"/>
        <v>7.7632024148428682</v>
      </c>
      <c r="V18" s="1">
        <v>201.19540000000001</v>
      </c>
      <c r="W18" s="1">
        <v>200.88560000000001</v>
      </c>
      <c r="X18" s="1">
        <v>185.81899999999999</v>
      </c>
      <c r="Y18" s="1">
        <v>186.6808</v>
      </c>
      <c r="Z18" s="1">
        <v>183.9006</v>
      </c>
      <c r="AA18" s="1">
        <v>182.5316</v>
      </c>
      <c r="AB18" s="1"/>
      <c r="AC18" s="1">
        <f t="shared" si="5"/>
        <v>417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33</v>
      </c>
      <c r="C19" s="1">
        <v>3648.6559999999999</v>
      </c>
      <c r="D19" s="1">
        <v>1077.71</v>
      </c>
      <c r="E19" s="1">
        <v>2194.1239999999998</v>
      </c>
      <c r="F19" s="1">
        <v>1979.394</v>
      </c>
      <c r="G19" s="6">
        <v>1</v>
      </c>
      <c r="H19" s="1">
        <v>50</v>
      </c>
      <c r="I19" s="1" t="s">
        <v>34</v>
      </c>
      <c r="J19" s="1">
        <v>2202.3000000000002</v>
      </c>
      <c r="K19" s="1">
        <f t="shared" si="0"/>
        <v>-8.1760000000003856</v>
      </c>
      <c r="L19" s="1"/>
      <c r="M19" s="1"/>
      <c r="N19" s="1">
        <v>638.15626000000202</v>
      </c>
      <c r="O19" s="1">
        <v>929.44733999999835</v>
      </c>
      <c r="P19" s="1">
        <f t="shared" si="1"/>
        <v>438.82479999999998</v>
      </c>
      <c r="Q19" s="5">
        <f t="shared" si="2"/>
        <v>841.25039999999922</v>
      </c>
      <c r="R19" s="5"/>
      <c r="S19" s="1"/>
      <c r="T19" s="1">
        <f t="shared" si="3"/>
        <v>10</v>
      </c>
      <c r="U19" s="1">
        <f t="shared" si="4"/>
        <v>8.0829469984376452</v>
      </c>
      <c r="V19" s="1">
        <v>468.5206</v>
      </c>
      <c r="W19" s="1">
        <v>448.89040000000011</v>
      </c>
      <c r="X19" s="1">
        <v>538.78739999999993</v>
      </c>
      <c r="Y19" s="1">
        <v>534.28660000000002</v>
      </c>
      <c r="Z19" s="1">
        <v>473.69560000000001</v>
      </c>
      <c r="AA19" s="1">
        <v>478.77519999999998</v>
      </c>
      <c r="AB19" s="1"/>
      <c r="AC19" s="1">
        <f t="shared" si="5"/>
        <v>841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33</v>
      </c>
      <c r="C20" s="1">
        <v>349.80700000000002</v>
      </c>
      <c r="D20" s="1">
        <v>143.06</v>
      </c>
      <c r="E20" s="1">
        <v>336.04700000000003</v>
      </c>
      <c r="F20" s="1">
        <v>83.096000000000004</v>
      </c>
      <c r="G20" s="6">
        <v>1</v>
      </c>
      <c r="H20" s="1">
        <v>60</v>
      </c>
      <c r="I20" s="1" t="s">
        <v>34</v>
      </c>
      <c r="J20" s="1">
        <v>308.745</v>
      </c>
      <c r="K20" s="1">
        <f t="shared" si="0"/>
        <v>27.302000000000021</v>
      </c>
      <c r="L20" s="1"/>
      <c r="M20" s="1"/>
      <c r="N20" s="1">
        <v>136.69475999999989</v>
      </c>
      <c r="O20" s="1">
        <v>227.3990400000001</v>
      </c>
      <c r="P20" s="1">
        <f t="shared" si="1"/>
        <v>67.209400000000002</v>
      </c>
      <c r="Q20" s="5">
        <f t="shared" si="2"/>
        <v>224.90420000000006</v>
      </c>
      <c r="R20" s="5"/>
      <c r="S20" s="1"/>
      <c r="T20" s="1">
        <f t="shared" si="3"/>
        <v>10</v>
      </c>
      <c r="U20" s="1">
        <f t="shared" si="4"/>
        <v>6.6536793960368632</v>
      </c>
      <c r="V20" s="1">
        <v>60.196800000000003</v>
      </c>
      <c r="W20" s="1">
        <v>53.212400000000002</v>
      </c>
      <c r="X20" s="1">
        <v>54.775799999999997</v>
      </c>
      <c r="Y20" s="1">
        <v>54.137</v>
      </c>
      <c r="Z20" s="1">
        <v>48.059600000000003</v>
      </c>
      <c r="AA20" s="1">
        <v>50.662199999999999</v>
      </c>
      <c r="AB20" s="1"/>
      <c r="AC20" s="1">
        <f t="shared" si="5"/>
        <v>225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1890.3969999999999</v>
      </c>
      <c r="D21" s="1">
        <v>460.82</v>
      </c>
      <c r="E21" s="1">
        <v>1319.7819999999999</v>
      </c>
      <c r="F21" s="1">
        <v>707.03599999999994</v>
      </c>
      <c r="G21" s="6">
        <v>1</v>
      </c>
      <c r="H21" s="1">
        <v>60</v>
      </c>
      <c r="I21" s="1" t="s">
        <v>34</v>
      </c>
      <c r="J21" s="1">
        <v>1258.07</v>
      </c>
      <c r="K21" s="1">
        <f t="shared" si="0"/>
        <v>61.711999999999989</v>
      </c>
      <c r="L21" s="1"/>
      <c r="M21" s="1"/>
      <c r="N21" s="1">
        <v>804.06596000000104</v>
      </c>
      <c r="O21" s="1">
        <v>472.72763999999921</v>
      </c>
      <c r="P21" s="1">
        <f t="shared" si="1"/>
        <v>263.95639999999997</v>
      </c>
      <c r="Q21" s="5">
        <f t="shared" si="2"/>
        <v>655.73439999999971</v>
      </c>
      <c r="R21" s="5"/>
      <c r="S21" s="1"/>
      <c r="T21" s="1">
        <f t="shared" si="3"/>
        <v>10</v>
      </c>
      <c r="U21" s="1">
        <f t="shared" si="4"/>
        <v>7.5157472976597655</v>
      </c>
      <c r="V21" s="1">
        <v>279.11759999999998</v>
      </c>
      <c r="W21" s="1">
        <v>271.79140000000001</v>
      </c>
      <c r="X21" s="1">
        <v>288.755</v>
      </c>
      <c r="Y21" s="1">
        <v>290.9402</v>
      </c>
      <c r="Z21" s="1">
        <v>276.56599999999997</v>
      </c>
      <c r="AA21" s="1">
        <v>282.14339999999999</v>
      </c>
      <c r="AB21" s="1"/>
      <c r="AC21" s="1">
        <f t="shared" si="5"/>
        <v>656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33</v>
      </c>
      <c r="C22" s="1">
        <v>654.05100000000004</v>
      </c>
      <c r="D22" s="1">
        <v>116.56</v>
      </c>
      <c r="E22" s="1">
        <v>421.26900000000001</v>
      </c>
      <c r="F22" s="1">
        <v>250.31200000000001</v>
      </c>
      <c r="G22" s="6">
        <v>1</v>
      </c>
      <c r="H22" s="1">
        <v>60</v>
      </c>
      <c r="I22" s="1" t="s">
        <v>34</v>
      </c>
      <c r="J22" s="1">
        <v>400.66</v>
      </c>
      <c r="K22" s="1">
        <f t="shared" si="0"/>
        <v>20.60899999999998</v>
      </c>
      <c r="L22" s="1"/>
      <c r="M22" s="1"/>
      <c r="N22" s="1">
        <v>228.93056000000001</v>
      </c>
      <c r="O22" s="1">
        <v>178.86124000000001</v>
      </c>
      <c r="P22" s="1">
        <f t="shared" si="1"/>
        <v>84.253799999999998</v>
      </c>
      <c r="Q22" s="5">
        <f t="shared" si="2"/>
        <v>184.43420000000003</v>
      </c>
      <c r="R22" s="5"/>
      <c r="S22" s="1"/>
      <c r="T22" s="1">
        <f t="shared" si="3"/>
        <v>10.000000000000002</v>
      </c>
      <c r="U22" s="1">
        <f t="shared" si="4"/>
        <v>7.8109687634266951</v>
      </c>
      <c r="V22" s="1">
        <v>89.895799999999994</v>
      </c>
      <c r="W22" s="1">
        <v>86.0364</v>
      </c>
      <c r="X22" s="1">
        <v>92.36</v>
      </c>
      <c r="Y22" s="1">
        <v>97.802599999999998</v>
      </c>
      <c r="Z22" s="1">
        <v>93.108399999999989</v>
      </c>
      <c r="AA22" s="1">
        <v>93.985399999999998</v>
      </c>
      <c r="AB22" s="1"/>
      <c r="AC22" s="1">
        <f t="shared" si="5"/>
        <v>184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55</v>
      </c>
      <c r="B23" s="1" t="s">
        <v>33</v>
      </c>
      <c r="C23" s="1">
        <v>755.59</v>
      </c>
      <c r="D23" s="1">
        <v>210.19300000000001</v>
      </c>
      <c r="E23" s="1">
        <v>532.72400000000005</v>
      </c>
      <c r="F23" s="1">
        <v>290.774</v>
      </c>
      <c r="G23" s="6">
        <v>1</v>
      </c>
      <c r="H23" s="1">
        <v>60</v>
      </c>
      <c r="I23" s="1" t="s">
        <v>34</v>
      </c>
      <c r="J23" s="1">
        <v>510.61</v>
      </c>
      <c r="K23" s="1">
        <f t="shared" si="0"/>
        <v>22.114000000000033</v>
      </c>
      <c r="L23" s="1"/>
      <c r="M23" s="1"/>
      <c r="N23" s="1">
        <v>317.62268000000012</v>
      </c>
      <c r="O23" s="1">
        <v>111.83431999999981</v>
      </c>
      <c r="P23" s="1">
        <f t="shared" si="1"/>
        <v>106.54480000000001</v>
      </c>
      <c r="Q23" s="5">
        <f t="shared" si="2"/>
        <v>345.21700000000021</v>
      </c>
      <c r="R23" s="5"/>
      <c r="S23" s="1"/>
      <c r="T23" s="1">
        <f t="shared" si="3"/>
        <v>10</v>
      </c>
      <c r="U23" s="1">
        <f t="shared" si="4"/>
        <v>6.7598887979516578</v>
      </c>
      <c r="V23" s="1">
        <v>106.339</v>
      </c>
      <c r="W23" s="1">
        <v>108.8364</v>
      </c>
      <c r="X23" s="1">
        <v>115.0132</v>
      </c>
      <c r="Y23" s="1">
        <v>114.9294</v>
      </c>
      <c r="Z23" s="1">
        <v>110.05419999999999</v>
      </c>
      <c r="AA23" s="1">
        <v>111.496</v>
      </c>
      <c r="AB23" s="1"/>
      <c r="AC23" s="1">
        <f t="shared" si="5"/>
        <v>345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56</v>
      </c>
      <c r="B24" s="1" t="s">
        <v>33</v>
      </c>
      <c r="C24" s="1">
        <v>933.63599999999997</v>
      </c>
      <c r="D24" s="1">
        <v>290.375</v>
      </c>
      <c r="E24" s="1">
        <v>734.82799999999997</v>
      </c>
      <c r="F24" s="1">
        <v>317.48099999999999</v>
      </c>
      <c r="G24" s="6">
        <v>1</v>
      </c>
      <c r="H24" s="1">
        <v>60</v>
      </c>
      <c r="I24" s="1" t="s">
        <v>34</v>
      </c>
      <c r="J24" s="1">
        <v>707.77</v>
      </c>
      <c r="K24" s="1">
        <f t="shared" si="0"/>
        <v>27.057999999999993</v>
      </c>
      <c r="L24" s="1"/>
      <c r="M24" s="1"/>
      <c r="N24" s="1">
        <v>405.85592000000008</v>
      </c>
      <c r="O24" s="1">
        <v>140.43487999999999</v>
      </c>
      <c r="P24" s="1">
        <f t="shared" si="1"/>
        <v>146.96559999999999</v>
      </c>
      <c r="Q24" s="5">
        <f t="shared" si="2"/>
        <v>605.88419999999985</v>
      </c>
      <c r="R24" s="5"/>
      <c r="S24" s="1"/>
      <c r="T24" s="1">
        <f t="shared" si="3"/>
        <v>10</v>
      </c>
      <c r="U24" s="1">
        <f t="shared" si="4"/>
        <v>5.8773740249418918</v>
      </c>
      <c r="V24" s="1">
        <v>134.55879999999999</v>
      </c>
      <c r="W24" s="1">
        <v>139.51240000000001</v>
      </c>
      <c r="X24" s="1">
        <v>144.79939999999999</v>
      </c>
      <c r="Y24" s="1">
        <v>144.76519999999999</v>
      </c>
      <c r="Z24" s="1">
        <v>146.48400000000001</v>
      </c>
      <c r="AA24" s="1">
        <v>143.1062</v>
      </c>
      <c r="AB24" s="1"/>
      <c r="AC24" s="1">
        <f t="shared" si="5"/>
        <v>606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57</v>
      </c>
      <c r="B25" s="1" t="s">
        <v>33</v>
      </c>
      <c r="C25" s="1">
        <v>49.618000000000002</v>
      </c>
      <c r="D25" s="1">
        <v>16.623999999999999</v>
      </c>
      <c r="E25" s="1">
        <v>19.184000000000001</v>
      </c>
      <c r="F25" s="1">
        <v>38.079000000000001</v>
      </c>
      <c r="G25" s="6">
        <v>1</v>
      </c>
      <c r="H25" s="1">
        <v>35</v>
      </c>
      <c r="I25" s="1" t="s">
        <v>34</v>
      </c>
      <c r="J25" s="1">
        <v>22.6</v>
      </c>
      <c r="K25" s="1">
        <f t="shared" si="0"/>
        <v>-3.4160000000000004</v>
      </c>
      <c r="L25" s="1"/>
      <c r="M25" s="1"/>
      <c r="N25" s="1">
        <v>0</v>
      </c>
      <c r="O25" s="1">
        <v>0</v>
      </c>
      <c r="P25" s="1">
        <f t="shared" si="1"/>
        <v>3.8368000000000002</v>
      </c>
      <c r="Q25" s="5"/>
      <c r="R25" s="5"/>
      <c r="S25" s="1"/>
      <c r="T25" s="1">
        <f t="shared" si="3"/>
        <v>9.9246768140116757</v>
      </c>
      <c r="U25" s="1">
        <f t="shared" si="4"/>
        <v>9.9246768140116757</v>
      </c>
      <c r="V25" s="1">
        <v>4.3360000000000003</v>
      </c>
      <c r="W25" s="1">
        <v>4.2233999999999998</v>
      </c>
      <c r="X25" s="1">
        <v>6.8611999999999993</v>
      </c>
      <c r="Y25" s="1">
        <v>6.7224000000000004</v>
      </c>
      <c r="Z25" s="1">
        <v>4.9728000000000003</v>
      </c>
      <c r="AA25" s="1">
        <v>4.2753999999999994</v>
      </c>
      <c r="AB25" s="1"/>
      <c r="AC25" s="1">
        <f t="shared" si="5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58</v>
      </c>
      <c r="B26" s="12" t="s">
        <v>33</v>
      </c>
      <c r="C26" s="12">
        <v>-1.3340000000000001</v>
      </c>
      <c r="D26" s="12">
        <v>1.3340000000000001</v>
      </c>
      <c r="E26" s="12"/>
      <c r="F26" s="12"/>
      <c r="G26" s="13">
        <v>0</v>
      </c>
      <c r="H26" s="12" t="e">
        <v>#N/A</v>
      </c>
      <c r="I26" s="12" t="s">
        <v>53</v>
      </c>
      <c r="J26" s="12"/>
      <c r="K26" s="12">
        <f t="shared" si="0"/>
        <v>0</v>
      </c>
      <c r="L26" s="12"/>
      <c r="M26" s="12"/>
      <c r="N26" s="12"/>
      <c r="O26" s="12"/>
      <c r="P26" s="12">
        <f t="shared" si="1"/>
        <v>0</v>
      </c>
      <c r="Q26" s="14"/>
      <c r="R26" s="14"/>
      <c r="S26" s="12"/>
      <c r="T26" s="12" t="e">
        <f t="shared" si="3"/>
        <v>#DIV/0!</v>
      </c>
      <c r="U26" s="12" t="e">
        <f t="shared" si="4"/>
        <v>#DIV/0!</v>
      </c>
      <c r="V26" s="12">
        <v>0.26679999999999998</v>
      </c>
      <c r="W26" s="12">
        <v>0.26679999999999998</v>
      </c>
      <c r="X26" s="12">
        <v>0</v>
      </c>
      <c r="Y26" s="12">
        <v>0</v>
      </c>
      <c r="Z26" s="12">
        <v>0</v>
      </c>
      <c r="AA26" s="12">
        <v>0</v>
      </c>
      <c r="AB26" s="12"/>
      <c r="AC26" s="12">
        <f t="shared" si="5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59</v>
      </c>
      <c r="B27" s="1" t="s">
        <v>33</v>
      </c>
      <c r="C27" s="1">
        <v>488.89600000000002</v>
      </c>
      <c r="D27" s="1">
        <v>71.962000000000003</v>
      </c>
      <c r="E27" s="1">
        <v>289.60300000000001</v>
      </c>
      <c r="F27" s="1">
        <v>181.89099999999999</v>
      </c>
      <c r="G27" s="6">
        <v>1</v>
      </c>
      <c r="H27" s="1">
        <v>30</v>
      </c>
      <c r="I27" s="1" t="s">
        <v>34</v>
      </c>
      <c r="J27" s="1">
        <v>310.89999999999998</v>
      </c>
      <c r="K27" s="1">
        <f t="shared" si="0"/>
        <v>-21.296999999999969</v>
      </c>
      <c r="L27" s="1"/>
      <c r="M27" s="1"/>
      <c r="N27" s="1">
        <v>22.113500000000268</v>
      </c>
      <c r="O27" s="1">
        <v>44.006499999999733</v>
      </c>
      <c r="P27" s="1">
        <f t="shared" si="1"/>
        <v>57.9206</v>
      </c>
      <c r="Q27" s="5">
        <f t="shared" ref="Q27:Q33" si="6">10*P27-O27-N27-F27</f>
        <v>331.19500000000005</v>
      </c>
      <c r="R27" s="5"/>
      <c r="S27" s="1"/>
      <c r="T27" s="1">
        <f t="shared" si="3"/>
        <v>10</v>
      </c>
      <c r="U27" s="1">
        <f t="shared" si="4"/>
        <v>4.2819135160892667</v>
      </c>
      <c r="V27" s="1">
        <v>46.46</v>
      </c>
      <c r="W27" s="1">
        <v>50.552399999999999</v>
      </c>
      <c r="X27" s="1">
        <v>66.016999999999996</v>
      </c>
      <c r="Y27" s="1">
        <v>70.733199999999997</v>
      </c>
      <c r="Z27" s="1">
        <v>74.804400000000001</v>
      </c>
      <c r="AA27" s="1">
        <v>73.317599999999999</v>
      </c>
      <c r="AB27" s="1"/>
      <c r="AC27" s="1">
        <f t="shared" si="5"/>
        <v>331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60</v>
      </c>
      <c r="B28" s="1" t="s">
        <v>33</v>
      </c>
      <c r="C28" s="1">
        <v>378.07299999999998</v>
      </c>
      <c r="D28" s="1">
        <v>87.411000000000001</v>
      </c>
      <c r="E28" s="1">
        <v>316.27100000000002</v>
      </c>
      <c r="F28" s="1">
        <v>66.808999999999997</v>
      </c>
      <c r="G28" s="6">
        <v>1</v>
      </c>
      <c r="H28" s="1">
        <v>30</v>
      </c>
      <c r="I28" s="1" t="s">
        <v>34</v>
      </c>
      <c r="J28" s="1">
        <v>332.2</v>
      </c>
      <c r="K28" s="1">
        <f t="shared" si="0"/>
        <v>-15.928999999999974</v>
      </c>
      <c r="L28" s="1"/>
      <c r="M28" s="1"/>
      <c r="N28" s="1">
        <v>256.39085999999998</v>
      </c>
      <c r="O28" s="1">
        <v>82.913739999999962</v>
      </c>
      <c r="P28" s="1">
        <f t="shared" si="1"/>
        <v>63.254200000000004</v>
      </c>
      <c r="Q28" s="5">
        <f t="shared" si="6"/>
        <v>226.4284000000001</v>
      </c>
      <c r="R28" s="5"/>
      <c r="S28" s="1"/>
      <c r="T28" s="1">
        <f t="shared" si="3"/>
        <v>10</v>
      </c>
      <c r="U28" s="1">
        <f t="shared" si="4"/>
        <v>6.4203420484331453</v>
      </c>
      <c r="V28" s="1">
        <v>64.072599999999994</v>
      </c>
      <c r="W28" s="1">
        <v>65.486999999999995</v>
      </c>
      <c r="X28" s="1">
        <v>62.824399999999997</v>
      </c>
      <c r="Y28" s="1">
        <v>63.556600000000003</v>
      </c>
      <c r="Z28" s="1">
        <v>82.290400000000005</v>
      </c>
      <c r="AA28" s="1">
        <v>83.018200000000007</v>
      </c>
      <c r="AB28" s="1"/>
      <c r="AC28" s="1">
        <f t="shared" si="5"/>
        <v>226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681.97400000000005</v>
      </c>
      <c r="D29" s="1">
        <v>280.49099999999999</v>
      </c>
      <c r="E29" s="1">
        <v>495.94799999999998</v>
      </c>
      <c r="F29" s="1">
        <v>360.19099999999997</v>
      </c>
      <c r="G29" s="6">
        <v>1</v>
      </c>
      <c r="H29" s="1">
        <v>30</v>
      </c>
      <c r="I29" s="1" t="s">
        <v>34</v>
      </c>
      <c r="J29" s="1">
        <v>480</v>
      </c>
      <c r="K29" s="1">
        <f t="shared" si="0"/>
        <v>15.947999999999979</v>
      </c>
      <c r="L29" s="1"/>
      <c r="M29" s="1"/>
      <c r="N29" s="1">
        <v>102.2475799999999</v>
      </c>
      <c r="O29" s="1">
        <v>160.03042000000019</v>
      </c>
      <c r="P29" s="1">
        <f t="shared" si="1"/>
        <v>99.189599999999999</v>
      </c>
      <c r="Q29" s="5">
        <f t="shared" si="6"/>
        <v>369.42699999999996</v>
      </c>
      <c r="R29" s="5"/>
      <c r="S29" s="1"/>
      <c r="T29" s="1">
        <f t="shared" si="3"/>
        <v>10</v>
      </c>
      <c r="U29" s="1">
        <f t="shared" si="4"/>
        <v>6.2755470331567027</v>
      </c>
      <c r="V29" s="1">
        <v>91.465999999999994</v>
      </c>
      <c r="W29" s="1">
        <v>97.025000000000006</v>
      </c>
      <c r="X29" s="1">
        <v>113.82080000000001</v>
      </c>
      <c r="Y29" s="1">
        <v>110.77379999999999</v>
      </c>
      <c r="Z29" s="1">
        <v>97.270600000000002</v>
      </c>
      <c r="AA29" s="1">
        <v>89.411199999999994</v>
      </c>
      <c r="AB29" s="1"/>
      <c r="AC29" s="1">
        <f t="shared" si="5"/>
        <v>369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62</v>
      </c>
      <c r="B30" s="1" t="s">
        <v>33</v>
      </c>
      <c r="C30" s="1">
        <v>52.283999999999999</v>
      </c>
      <c r="D30" s="1">
        <v>192.21899999999999</v>
      </c>
      <c r="E30" s="1">
        <v>108.629</v>
      </c>
      <c r="F30" s="1">
        <v>128.03200000000001</v>
      </c>
      <c r="G30" s="6">
        <v>1</v>
      </c>
      <c r="H30" s="1">
        <v>45</v>
      </c>
      <c r="I30" s="1" t="s">
        <v>34</v>
      </c>
      <c r="J30" s="1">
        <v>115.2</v>
      </c>
      <c r="K30" s="1">
        <f t="shared" si="0"/>
        <v>-6.570999999999998</v>
      </c>
      <c r="L30" s="1"/>
      <c r="M30" s="1"/>
      <c r="N30" s="1">
        <v>51.027719999999981</v>
      </c>
      <c r="O30" s="1">
        <v>0</v>
      </c>
      <c r="P30" s="1">
        <f t="shared" si="1"/>
        <v>21.7258</v>
      </c>
      <c r="Q30" s="5">
        <f t="shared" si="6"/>
        <v>38.198279999999983</v>
      </c>
      <c r="R30" s="5"/>
      <c r="S30" s="1"/>
      <c r="T30" s="1">
        <f t="shared" si="3"/>
        <v>10</v>
      </c>
      <c r="U30" s="1">
        <f t="shared" si="4"/>
        <v>8.2418009923685212</v>
      </c>
      <c r="V30" s="1">
        <v>22.055</v>
      </c>
      <c r="W30" s="1">
        <v>27.599799999999998</v>
      </c>
      <c r="X30" s="1">
        <v>30.337199999999999</v>
      </c>
      <c r="Y30" s="1">
        <v>28.2484</v>
      </c>
      <c r="Z30" s="1">
        <v>21.094200000000001</v>
      </c>
      <c r="AA30" s="1">
        <v>18.186399999999999</v>
      </c>
      <c r="AB30" s="1"/>
      <c r="AC30" s="1">
        <f t="shared" si="5"/>
        <v>38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63</v>
      </c>
      <c r="B31" s="1" t="s">
        <v>33</v>
      </c>
      <c r="C31" s="1">
        <v>103.65900000000001</v>
      </c>
      <c r="D31" s="1">
        <v>91.372</v>
      </c>
      <c r="E31" s="1">
        <v>60.411999999999999</v>
      </c>
      <c r="F31" s="1">
        <v>127.768</v>
      </c>
      <c r="G31" s="6">
        <v>1</v>
      </c>
      <c r="H31" s="1">
        <v>40</v>
      </c>
      <c r="I31" s="1" t="s">
        <v>34</v>
      </c>
      <c r="J31" s="1">
        <v>60.1</v>
      </c>
      <c r="K31" s="1">
        <f t="shared" si="0"/>
        <v>0.31199999999999761</v>
      </c>
      <c r="L31" s="1"/>
      <c r="M31" s="1"/>
      <c r="N31" s="1">
        <v>20</v>
      </c>
      <c r="O31" s="1">
        <v>0</v>
      </c>
      <c r="P31" s="1">
        <f t="shared" si="1"/>
        <v>12.0824</v>
      </c>
      <c r="Q31" s="5"/>
      <c r="R31" s="5"/>
      <c r="S31" s="1"/>
      <c r="T31" s="1">
        <f t="shared" si="3"/>
        <v>12.230020525723367</v>
      </c>
      <c r="U31" s="1">
        <f t="shared" si="4"/>
        <v>12.230020525723367</v>
      </c>
      <c r="V31" s="1">
        <v>12.773</v>
      </c>
      <c r="W31" s="1">
        <v>17.6616</v>
      </c>
      <c r="X31" s="1">
        <v>21.661999999999999</v>
      </c>
      <c r="Y31" s="1">
        <v>17.752800000000001</v>
      </c>
      <c r="Z31" s="1">
        <v>15.198600000000001</v>
      </c>
      <c r="AA31" s="1">
        <v>14.4018</v>
      </c>
      <c r="AB31" s="1"/>
      <c r="AC31" s="1">
        <f t="shared" si="5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64</v>
      </c>
      <c r="B32" s="1" t="s">
        <v>33</v>
      </c>
      <c r="C32" s="1">
        <v>2609.0390000000002</v>
      </c>
      <c r="D32" s="1">
        <v>701.99199999999996</v>
      </c>
      <c r="E32" s="1">
        <v>1951.8240000000001</v>
      </c>
      <c r="F32" s="1">
        <v>970.66499999999996</v>
      </c>
      <c r="G32" s="6">
        <v>1</v>
      </c>
      <c r="H32" s="1">
        <v>40</v>
      </c>
      <c r="I32" s="1" t="s">
        <v>34</v>
      </c>
      <c r="J32" s="1">
        <v>1898.1</v>
      </c>
      <c r="K32" s="1">
        <f t="shared" si="0"/>
        <v>53.72400000000016</v>
      </c>
      <c r="L32" s="1"/>
      <c r="M32" s="1"/>
      <c r="N32" s="1">
        <v>1150.4762999999989</v>
      </c>
      <c r="O32" s="1">
        <v>351.80150000000191</v>
      </c>
      <c r="P32" s="1">
        <f t="shared" si="1"/>
        <v>390.3648</v>
      </c>
      <c r="Q32" s="5">
        <f t="shared" si="6"/>
        <v>1430.7051999999994</v>
      </c>
      <c r="R32" s="5"/>
      <c r="S32" s="1"/>
      <c r="T32" s="1">
        <f t="shared" si="3"/>
        <v>10</v>
      </c>
      <c r="U32" s="1">
        <f t="shared" si="4"/>
        <v>6.3349533564501739</v>
      </c>
      <c r="V32" s="1">
        <v>381.14980000000003</v>
      </c>
      <c r="W32" s="1">
        <v>391.512</v>
      </c>
      <c r="X32" s="1">
        <v>418.3116</v>
      </c>
      <c r="Y32" s="1">
        <v>417.35660000000001</v>
      </c>
      <c r="Z32" s="1">
        <v>437.07600000000002</v>
      </c>
      <c r="AA32" s="1">
        <v>457.11500000000001</v>
      </c>
      <c r="AB32" s="1"/>
      <c r="AC32" s="1">
        <f t="shared" si="5"/>
        <v>1431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65</v>
      </c>
      <c r="B33" s="1" t="s">
        <v>33</v>
      </c>
      <c r="C33" s="1">
        <v>64.085999999999999</v>
      </c>
      <c r="D33" s="1"/>
      <c r="E33" s="1">
        <v>46.3</v>
      </c>
      <c r="F33" s="1">
        <v>2.8260000000000001</v>
      </c>
      <c r="G33" s="6">
        <v>1</v>
      </c>
      <c r="H33" s="1">
        <v>40</v>
      </c>
      <c r="I33" s="1" t="s">
        <v>34</v>
      </c>
      <c r="J33" s="1">
        <v>81.599999999999994</v>
      </c>
      <c r="K33" s="1">
        <f t="shared" si="0"/>
        <v>-35.299999999999997</v>
      </c>
      <c r="L33" s="1"/>
      <c r="M33" s="1"/>
      <c r="N33" s="1">
        <v>111.31288000000001</v>
      </c>
      <c r="O33" s="1">
        <v>25.55871999999999</v>
      </c>
      <c r="P33" s="1">
        <f t="shared" si="1"/>
        <v>9.26</v>
      </c>
      <c r="Q33" s="5"/>
      <c r="R33" s="5"/>
      <c r="S33" s="1"/>
      <c r="T33" s="1">
        <f t="shared" si="3"/>
        <v>15.086133909287257</v>
      </c>
      <c r="U33" s="1">
        <f t="shared" si="4"/>
        <v>15.086133909287257</v>
      </c>
      <c r="V33" s="1">
        <v>16.3886</v>
      </c>
      <c r="W33" s="1">
        <v>15.927199999999999</v>
      </c>
      <c r="X33" s="1">
        <v>8.1888000000000005</v>
      </c>
      <c r="Y33" s="1">
        <v>8.4531999999999989</v>
      </c>
      <c r="Z33" s="1">
        <v>14.740399999999999</v>
      </c>
      <c r="AA33" s="1">
        <v>15.3066</v>
      </c>
      <c r="AB33" s="1"/>
      <c r="AC33" s="1">
        <f t="shared" si="5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66</v>
      </c>
      <c r="B34" s="16" t="s">
        <v>33</v>
      </c>
      <c r="C34" s="16"/>
      <c r="D34" s="16"/>
      <c r="E34" s="16"/>
      <c r="F34" s="16"/>
      <c r="G34" s="17">
        <v>0</v>
      </c>
      <c r="H34" s="16">
        <v>45</v>
      </c>
      <c r="I34" s="16" t="s">
        <v>34</v>
      </c>
      <c r="J34" s="16">
        <v>1.5</v>
      </c>
      <c r="K34" s="16">
        <f t="shared" si="0"/>
        <v>-1.5</v>
      </c>
      <c r="L34" s="16"/>
      <c r="M34" s="16"/>
      <c r="N34" s="16"/>
      <c r="O34" s="16"/>
      <c r="P34" s="16">
        <f t="shared" si="1"/>
        <v>0</v>
      </c>
      <c r="Q34" s="18"/>
      <c r="R34" s="18"/>
      <c r="S34" s="16"/>
      <c r="T34" s="16" t="e">
        <f t="shared" si="3"/>
        <v>#DIV/0!</v>
      </c>
      <c r="U34" s="16" t="e">
        <f t="shared" si="4"/>
        <v>#DIV/0!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 t="s">
        <v>67</v>
      </c>
      <c r="AC34" s="16">
        <f t="shared" si="5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294.37</v>
      </c>
      <c r="D35" s="1">
        <v>81.99</v>
      </c>
      <c r="E35" s="1">
        <v>159.452</v>
      </c>
      <c r="F35" s="1">
        <v>158.797</v>
      </c>
      <c r="G35" s="6">
        <v>1</v>
      </c>
      <c r="H35" s="1">
        <v>30</v>
      </c>
      <c r="I35" s="1" t="s">
        <v>34</v>
      </c>
      <c r="J35" s="1">
        <v>166.5</v>
      </c>
      <c r="K35" s="1">
        <f t="shared" si="0"/>
        <v>-7.0480000000000018</v>
      </c>
      <c r="L35" s="1"/>
      <c r="M35" s="1"/>
      <c r="N35" s="1">
        <v>39.584439999999972</v>
      </c>
      <c r="O35" s="1">
        <v>18.79416000000009</v>
      </c>
      <c r="P35" s="1">
        <f t="shared" si="1"/>
        <v>31.8904</v>
      </c>
      <c r="Q35" s="5">
        <f t="shared" ref="Q35:Q52" si="7">10*P35-O35-N35-F35</f>
        <v>101.72839999999994</v>
      </c>
      <c r="R35" s="5"/>
      <c r="S35" s="1"/>
      <c r="T35" s="1">
        <f t="shared" si="3"/>
        <v>10</v>
      </c>
      <c r="U35" s="1">
        <f t="shared" si="4"/>
        <v>6.8100619622206073</v>
      </c>
      <c r="V35" s="1">
        <v>33.232600000000012</v>
      </c>
      <c r="W35" s="1">
        <v>35.811199999999999</v>
      </c>
      <c r="X35" s="1">
        <v>44.107399999999998</v>
      </c>
      <c r="Y35" s="1">
        <v>43.575000000000003</v>
      </c>
      <c r="Z35" s="1">
        <v>41.805</v>
      </c>
      <c r="AA35" s="1">
        <v>42.693399999999997</v>
      </c>
      <c r="AB35" s="1"/>
      <c r="AC35" s="1">
        <f t="shared" si="5"/>
        <v>102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33</v>
      </c>
      <c r="C36" s="1">
        <v>42.307000000000002</v>
      </c>
      <c r="D36" s="1">
        <v>5.1470000000000002</v>
      </c>
      <c r="E36" s="1">
        <v>32.53</v>
      </c>
      <c r="F36" s="1">
        <v>4.258</v>
      </c>
      <c r="G36" s="6">
        <v>1</v>
      </c>
      <c r="H36" s="1">
        <v>50</v>
      </c>
      <c r="I36" s="1" t="s">
        <v>34</v>
      </c>
      <c r="J36" s="1">
        <v>50.55</v>
      </c>
      <c r="K36" s="1">
        <f t="shared" si="0"/>
        <v>-18.019999999999996</v>
      </c>
      <c r="L36" s="1"/>
      <c r="M36" s="1"/>
      <c r="N36" s="1">
        <v>275.09327999999999</v>
      </c>
      <c r="O36" s="1">
        <v>0</v>
      </c>
      <c r="P36" s="1">
        <f t="shared" si="1"/>
        <v>6.5060000000000002</v>
      </c>
      <c r="Q36" s="5"/>
      <c r="R36" s="5"/>
      <c r="S36" s="1"/>
      <c r="T36" s="1">
        <f t="shared" si="3"/>
        <v>42.937485398094061</v>
      </c>
      <c r="U36" s="1">
        <f t="shared" si="4"/>
        <v>42.937485398094061</v>
      </c>
      <c r="V36" s="1">
        <v>25.516999999999999</v>
      </c>
      <c r="W36" s="1">
        <v>29.498200000000001</v>
      </c>
      <c r="X36" s="1">
        <v>9.2835999999999999</v>
      </c>
      <c r="Y36" s="1">
        <v>6.7295999999999996</v>
      </c>
      <c r="Z36" s="1">
        <v>18.204999999999998</v>
      </c>
      <c r="AA36" s="1">
        <v>18.765599999999999</v>
      </c>
      <c r="AB36" s="1"/>
      <c r="AC36" s="1">
        <f t="shared" si="5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33</v>
      </c>
      <c r="C37" s="1">
        <v>90.468999999999994</v>
      </c>
      <c r="D37" s="1">
        <v>7.399</v>
      </c>
      <c r="E37" s="1">
        <v>71.918999999999997</v>
      </c>
      <c r="F37" s="1">
        <v>23.794</v>
      </c>
      <c r="G37" s="6">
        <v>1</v>
      </c>
      <c r="H37" s="1">
        <v>50</v>
      </c>
      <c r="I37" s="1" t="s">
        <v>34</v>
      </c>
      <c r="J37" s="1">
        <v>64.8</v>
      </c>
      <c r="K37" s="1">
        <f t="shared" ref="K37:K68" si="8">E37-J37</f>
        <v>7.1189999999999998</v>
      </c>
      <c r="L37" s="1"/>
      <c r="M37" s="1"/>
      <c r="N37" s="1">
        <v>11.865040000000009</v>
      </c>
      <c r="O37" s="1">
        <v>0</v>
      </c>
      <c r="P37" s="1">
        <f t="shared" si="1"/>
        <v>14.383799999999999</v>
      </c>
      <c r="Q37" s="5">
        <f t="shared" si="7"/>
        <v>108.17895999999998</v>
      </c>
      <c r="R37" s="5"/>
      <c r="S37" s="1"/>
      <c r="T37" s="1">
        <f t="shared" si="3"/>
        <v>10</v>
      </c>
      <c r="U37" s="1">
        <f t="shared" si="4"/>
        <v>2.4791112223473641</v>
      </c>
      <c r="V37" s="1">
        <v>8.6278000000000006</v>
      </c>
      <c r="W37" s="1">
        <v>9.6326000000000001</v>
      </c>
      <c r="X37" s="1">
        <v>11.348800000000001</v>
      </c>
      <c r="Y37" s="1">
        <v>10.6356</v>
      </c>
      <c r="Z37" s="1">
        <v>16.3202</v>
      </c>
      <c r="AA37" s="1">
        <v>16.312799999999999</v>
      </c>
      <c r="AB37" s="1"/>
      <c r="AC37" s="1">
        <f t="shared" si="5"/>
        <v>108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33</v>
      </c>
      <c r="C38" s="1">
        <v>134.447</v>
      </c>
      <c r="D38" s="1"/>
      <c r="E38" s="1">
        <v>65.087000000000003</v>
      </c>
      <c r="F38" s="1">
        <v>64.326999999999998</v>
      </c>
      <c r="G38" s="6">
        <v>1</v>
      </c>
      <c r="H38" s="1">
        <v>50</v>
      </c>
      <c r="I38" s="1" t="s">
        <v>34</v>
      </c>
      <c r="J38" s="1">
        <v>61.66</v>
      </c>
      <c r="K38" s="1">
        <f t="shared" si="8"/>
        <v>3.4270000000000067</v>
      </c>
      <c r="L38" s="1"/>
      <c r="M38" s="1"/>
      <c r="N38" s="1">
        <v>0</v>
      </c>
      <c r="O38" s="1">
        <v>0</v>
      </c>
      <c r="P38" s="1">
        <f t="shared" si="1"/>
        <v>13.0174</v>
      </c>
      <c r="Q38" s="5">
        <f t="shared" si="7"/>
        <v>65.847000000000008</v>
      </c>
      <c r="R38" s="5"/>
      <c r="S38" s="1"/>
      <c r="T38" s="1">
        <f t="shared" si="3"/>
        <v>10</v>
      </c>
      <c r="U38" s="1">
        <f t="shared" si="4"/>
        <v>4.9416166054665291</v>
      </c>
      <c r="V38" s="1">
        <v>4.3948</v>
      </c>
      <c r="W38" s="1">
        <v>3.9603999999999999</v>
      </c>
      <c r="X38" s="1">
        <v>13.308400000000001</v>
      </c>
      <c r="Y38" s="1">
        <v>14.1714</v>
      </c>
      <c r="Z38" s="1">
        <v>9.9496000000000002</v>
      </c>
      <c r="AA38" s="1">
        <v>10.3772</v>
      </c>
      <c r="AB38" s="1"/>
      <c r="AC38" s="1">
        <f t="shared" si="5"/>
        <v>66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40</v>
      </c>
      <c r="C39" s="1">
        <v>1964</v>
      </c>
      <c r="D39" s="1">
        <v>372</v>
      </c>
      <c r="E39" s="1">
        <v>1665</v>
      </c>
      <c r="F39" s="1">
        <v>21</v>
      </c>
      <c r="G39" s="6">
        <v>0.4</v>
      </c>
      <c r="H39" s="1">
        <v>45</v>
      </c>
      <c r="I39" s="1" t="s">
        <v>34</v>
      </c>
      <c r="J39" s="1">
        <v>1721</v>
      </c>
      <c r="K39" s="1">
        <f t="shared" si="8"/>
        <v>-56</v>
      </c>
      <c r="L39" s="1"/>
      <c r="M39" s="1"/>
      <c r="N39" s="1">
        <v>1032.1199999999999</v>
      </c>
      <c r="O39" s="1">
        <v>841.88000000000011</v>
      </c>
      <c r="P39" s="1">
        <f t="shared" si="1"/>
        <v>333</v>
      </c>
      <c r="Q39" s="5">
        <f t="shared" si="7"/>
        <v>1435</v>
      </c>
      <c r="R39" s="5"/>
      <c r="S39" s="1"/>
      <c r="T39" s="1">
        <f t="shared" si="3"/>
        <v>10</v>
      </c>
      <c r="U39" s="1">
        <f t="shared" si="4"/>
        <v>5.6906906906906904</v>
      </c>
      <c r="V39" s="1">
        <v>313</v>
      </c>
      <c r="W39" s="1">
        <v>290.60000000000002</v>
      </c>
      <c r="X39" s="1">
        <v>285.2</v>
      </c>
      <c r="Y39" s="1">
        <v>307</v>
      </c>
      <c r="Z39" s="1">
        <v>367</v>
      </c>
      <c r="AA39" s="1">
        <v>373.2</v>
      </c>
      <c r="AB39" s="1" t="s">
        <v>74</v>
      </c>
      <c r="AC39" s="1">
        <f t="shared" si="5"/>
        <v>574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40</v>
      </c>
      <c r="C40" s="1">
        <v>439</v>
      </c>
      <c r="D40" s="1">
        <v>220</v>
      </c>
      <c r="E40" s="1">
        <v>473</v>
      </c>
      <c r="F40" s="1">
        <v>113</v>
      </c>
      <c r="G40" s="6">
        <v>0.45</v>
      </c>
      <c r="H40" s="1">
        <v>50</v>
      </c>
      <c r="I40" s="1" t="s">
        <v>34</v>
      </c>
      <c r="J40" s="1">
        <v>456</v>
      </c>
      <c r="K40" s="1">
        <f t="shared" si="8"/>
        <v>17</v>
      </c>
      <c r="L40" s="1"/>
      <c r="M40" s="1"/>
      <c r="N40" s="1">
        <v>213.28</v>
      </c>
      <c r="O40" s="1">
        <v>391.12000000000012</v>
      </c>
      <c r="P40" s="1">
        <f t="shared" si="1"/>
        <v>94.6</v>
      </c>
      <c r="Q40" s="5">
        <f t="shared" si="7"/>
        <v>228.59999999999991</v>
      </c>
      <c r="R40" s="5"/>
      <c r="S40" s="1"/>
      <c r="T40" s="1">
        <f t="shared" si="3"/>
        <v>10</v>
      </c>
      <c r="U40" s="1">
        <f t="shared" si="4"/>
        <v>7.5835095137420732</v>
      </c>
      <c r="V40" s="1">
        <v>90.4</v>
      </c>
      <c r="W40" s="1">
        <v>76.2</v>
      </c>
      <c r="X40" s="1">
        <v>75</v>
      </c>
      <c r="Y40" s="1">
        <v>73.400000000000006</v>
      </c>
      <c r="Z40" s="1">
        <v>82.2</v>
      </c>
      <c r="AA40" s="1">
        <v>87.4</v>
      </c>
      <c r="AB40" s="1"/>
      <c r="AC40" s="1">
        <f t="shared" si="5"/>
        <v>103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40</v>
      </c>
      <c r="C41" s="1">
        <v>1982</v>
      </c>
      <c r="D41" s="1">
        <v>420</v>
      </c>
      <c r="E41" s="1">
        <v>1327</v>
      </c>
      <c r="F41" s="1">
        <v>663</v>
      </c>
      <c r="G41" s="6">
        <v>0.4</v>
      </c>
      <c r="H41" s="1">
        <v>45</v>
      </c>
      <c r="I41" s="1" t="s">
        <v>34</v>
      </c>
      <c r="J41" s="1">
        <v>1327</v>
      </c>
      <c r="K41" s="1">
        <f t="shared" si="8"/>
        <v>0</v>
      </c>
      <c r="L41" s="1"/>
      <c r="M41" s="1"/>
      <c r="N41" s="1">
        <v>938.7199999999998</v>
      </c>
      <c r="O41" s="1">
        <v>806.88000000000056</v>
      </c>
      <c r="P41" s="1">
        <f t="shared" si="1"/>
        <v>265.39999999999998</v>
      </c>
      <c r="Q41" s="5">
        <f t="shared" si="7"/>
        <v>245.39999999999964</v>
      </c>
      <c r="R41" s="5"/>
      <c r="S41" s="1"/>
      <c r="T41" s="1">
        <f t="shared" si="3"/>
        <v>10</v>
      </c>
      <c r="U41" s="1">
        <f t="shared" si="4"/>
        <v>9.0753579502637542</v>
      </c>
      <c r="V41" s="1">
        <v>302.60000000000002</v>
      </c>
      <c r="W41" s="1">
        <v>282.60000000000002</v>
      </c>
      <c r="X41" s="1">
        <v>281.8</v>
      </c>
      <c r="Y41" s="1">
        <v>298.39999999999998</v>
      </c>
      <c r="Z41" s="1">
        <v>349.8</v>
      </c>
      <c r="AA41" s="1">
        <v>351.2</v>
      </c>
      <c r="AB41" s="1" t="s">
        <v>74</v>
      </c>
      <c r="AC41" s="1">
        <f t="shared" si="5"/>
        <v>98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33</v>
      </c>
      <c r="C42" s="1">
        <v>1485.8820000000001</v>
      </c>
      <c r="D42" s="1">
        <v>534.11</v>
      </c>
      <c r="E42" s="1">
        <v>1006.044</v>
      </c>
      <c r="F42" s="1">
        <v>821.26599999999996</v>
      </c>
      <c r="G42" s="6">
        <v>1</v>
      </c>
      <c r="H42" s="1">
        <v>45</v>
      </c>
      <c r="I42" s="1" t="s">
        <v>34</v>
      </c>
      <c r="J42" s="1">
        <v>930.4</v>
      </c>
      <c r="K42" s="1">
        <f t="shared" si="8"/>
        <v>75.644000000000005</v>
      </c>
      <c r="L42" s="1"/>
      <c r="M42" s="1"/>
      <c r="N42" s="1">
        <v>253.01363999999921</v>
      </c>
      <c r="O42" s="1">
        <v>541.8113600000006</v>
      </c>
      <c r="P42" s="1">
        <f t="shared" si="1"/>
        <v>201.2088</v>
      </c>
      <c r="Q42" s="5">
        <f t="shared" si="7"/>
        <v>395.99700000000018</v>
      </c>
      <c r="R42" s="5"/>
      <c r="S42" s="1"/>
      <c r="T42" s="1">
        <f t="shared" si="3"/>
        <v>10.000000000000002</v>
      </c>
      <c r="U42" s="1">
        <f t="shared" si="4"/>
        <v>8.0319101351431943</v>
      </c>
      <c r="V42" s="1">
        <v>215.03299999999999</v>
      </c>
      <c r="W42" s="1">
        <v>199.81659999999999</v>
      </c>
      <c r="X42" s="1">
        <v>239.53</v>
      </c>
      <c r="Y42" s="1">
        <v>227.21899999999999</v>
      </c>
      <c r="Z42" s="1">
        <v>210.58879999999999</v>
      </c>
      <c r="AA42" s="1">
        <v>231.6534</v>
      </c>
      <c r="AB42" s="1"/>
      <c r="AC42" s="1">
        <f t="shared" si="5"/>
        <v>396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40</v>
      </c>
      <c r="C43" s="1">
        <v>655</v>
      </c>
      <c r="D43" s="1">
        <v>90</v>
      </c>
      <c r="E43" s="1">
        <v>452</v>
      </c>
      <c r="F43" s="1">
        <v>201</v>
      </c>
      <c r="G43" s="6">
        <v>0.45</v>
      </c>
      <c r="H43" s="1">
        <v>45</v>
      </c>
      <c r="I43" s="1" t="s">
        <v>34</v>
      </c>
      <c r="J43" s="1">
        <v>446</v>
      </c>
      <c r="K43" s="1">
        <f t="shared" si="8"/>
        <v>6</v>
      </c>
      <c r="L43" s="1"/>
      <c r="M43" s="1"/>
      <c r="N43" s="1">
        <v>308.31999999999988</v>
      </c>
      <c r="O43" s="1">
        <v>361.28</v>
      </c>
      <c r="P43" s="1">
        <f t="shared" si="1"/>
        <v>90.4</v>
      </c>
      <c r="Q43" s="5">
        <f t="shared" si="7"/>
        <v>33.400000000000148</v>
      </c>
      <c r="R43" s="5"/>
      <c r="S43" s="1"/>
      <c r="T43" s="1">
        <f t="shared" si="3"/>
        <v>10</v>
      </c>
      <c r="U43" s="1">
        <f t="shared" si="4"/>
        <v>9.6305309734513251</v>
      </c>
      <c r="V43" s="1">
        <v>101.6</v>
      </c>
      <c r="W43" s="1">
        <v>91.8</v>
      </c>
      <c r="X43" s="1">
        <v>87.4</v>
      </c>
      <c r="Y43" s="1">
        <v>99.2</v>
      </c>
      <c r="Z43" s="1">
        <v>114.6</v>
      </c>
      <c r="AA43" s="1">
        <v>100.4</v>
      </c>
      <c r="AB43" s="1"/>
      <c r="AC43" s="1">
        <f t="shared" si="5"/>
        <v>15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40</v>
      </c>
      <c r="C44" s="1">
        <v>962</v>
      </c>
      <c r="D44" s="1">
        <v>420</v>
      </c>
      <c r="E44" s="1">
        <v>549</v>
      </c>
      <c r="F44" s="1">
        <v>444</v>
      </c>
      <c r="G44" s="6">
        <v>0.35</v>
      </c>
      <c r="H44" s="1">
        <v>40</v>
      </c>
      <c r="I44" s="1" t="s">
        <v>34</v>
      </c>
      <c r="J44" s="1">
        <v>582</v>
      </c>
      <c r="K44" s="1">
        <f t="shared" si="8"/>
        <v>-33</v>
      </c>
      <c r="L44" s="1"/>
      <c r="M44" s="1"/>
      <c r="N44" s="1">
        <v>750.04</v>
      </c>
      <c r="O44" s="1">
        <v>58.360000000000127</v>
      </c>
      <c r="P44" s="1">
        <f t="shared" si="1"/>
        <v>109.8</v>
      </c>
      <c r="Q44" s="5"/>
      <c r="R44" s="5"/>
      <c r="S44" s="1"/>
      <c r="T44" s="1">
        <f t="shared" si="3"/>
        <v>11.406193078324227</v>
      </c>
      <c r="U44" s="1">
        <f t="shared" si="4"/>
        <v>11.406193078324227</v>
      </c>
      <c r="V44" s="1">
        <v>153.4</v>
      </c>
      <c r="W44" s="1">
        <v>170</v>
      </c>
      <c r="X44" s="1">
        <v>156</v>
      </c>
      <c r="Y44" s="1">
        <v>151.4</v>
      </c>
      <c r="Z44" s="1">
        <v>166.4</v>
      </c>
      <c r="AA44" s="1">
        <v>156.6</v>
      </c>
      <c r="AB44" s="1" t="s">
        <v>35</v>
      </c>
      <c r="AC44" s="1">
        <f t="shared" si="5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33</v>
      </c>
      <c r="C45" s="1">
        <v>412.005</v>
      </c>
      <c r="D45" s="1">
        <v>166.35300000000001</v>
      </c>
      <c r="E45" s="1">
        <v>264.86900000000003</v>
      </c>
      <c r="F45" s="1">
        <v>259.81700000000001</v>
      </c>
      <c r="G45" s="6">
        <v>1</v>
      </c>
      <c r="H45" s="1">
        <v>40</v>
      </c>
      <c r="I45" s="1" t="s">
        <v>34</v>
      </c>
      <c r="J45" s="1">
        <v>261.45</v>
      </c>
      <c r="K45" s="1">
        <f t="shared" si="8"/>
        <v>3.4190000000000396</v>
      </c>
      <c r="L45" s="1"/>
      <c r="M45" s="1"/>
      <c r="N45" s="1">
        <v>0</v>
      </c>
      <c r="O45" s="1">
        <v>0</v>
      </c>
      <c r="P45" s="1">
        <f t="shared" si="1"/>
        <v>52.973800000000004</v>
      </c>
      <c r="Q45" s="5">
        <f t="shared" si="7"/>
        <v>269.92100000000005</v>
      </c>
      <c r="R45" s="5"/>
      <c r="S45" s="1"/>
      <c r="T45" s="1">
        <f t="shared" si="3"/>
        <v>10</v>
      </c>
      <c r="U45" s="1">
        <f t="shared" si="4"/>
        <v>4.9046321011518899</v>
      </c>
      <c r="V45" s="1">
        <v>44.741799999999998</v>
      </c>
      <c r="W45" s="1">
        <v>48.732999999999997</v>
      </c>
      <c r="X45" s="1">
        <v>65.608800000000002</v>
      </c>
      <c r="Y45" s="1">
        <v>61.084200000000003</v>
      </c>
      <c r="Z45" s="1">
        <v>46.075800000000001</v>
      </c>
      <c r="AA45" s="1">
        <v>51.841799999999999</v>
      </c>
      <c r="AB45" s="1"/>
      <c r="AC45" s="1">
        <f t="shared" si="5"/>
        <v>270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40</v>
      </c>
      <c r="C46" s="1">
        <v>1238</v>
      </c>
      <c r="D46" s="1">
        <v>252</v>
      </c>
      <c r="E46" s="1">
        <v>676</v>
      </c>
      <c r="F46" s="1">
        <v>651</v>
      </c>
      <c r="G46" s="6">
        <v>0.4</v>
      </c>
      <c r="H46" s="1">
        <v>40</v>
      </c>
      <c r="I46" s="1" t="s">
        <v>34</v>
      </c>
      <c r="J46" s="1">
        <v>679</v>
      </c>
      <c r="K46" s="1">
        <f t="shared" si="8"/>
        <v>-3</v>
      </c>
      <c r="L46" s="1"/>
      <c r="M46" s="1"/>
      <c r="N46" s="1">
        <v>0</v>
      </c>
      <c r="O46" s="1">
        <v>536.80000000000018</v>
      </c>
      <c r="P46" s="1">
        <f t="shared" si="1"/>
        <v>135.19999999999999</v>
      </c>
      <c r="Q46" s="5">
        <f t="shared" si="7"/>
        <v>164.19999999999982</v>
      </c>
      <c r="R46" s="5"/>
      <c r="S46" s="1"/>
      <c r="T46" s="1">
        <f t="shared" si="3"/>
        <v>10</v>
      </c>
      <c r="U46" s="1">
        <f t="shared" si="4"/>
        <v>8.7855029585798832</v>
      </c>
      <c r="V46" s="1">
        <v>144.80000000000001</v>
      </c>
      <c r="W46" s="1">
        <v>128.80000000000001</v>
      </c>
      <c r="X46" s="1">
        <v>162.4</v>
      </c>
      <c r="Y46" s="1">
        <v>173</v>
      </c>
      <c r="Z46" s="1">
        <v>169.2</v>
      </c>
      <c r="AA46" s="1">
        <v>172.8</v>
      </c>
      <c r="AB46" s="1"/>
      <c r="AC46" s="1">
        <f t="shared" si="5"/>
        <v>66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40</v>
      </c>
      <c r="C47" s="1">
        <v>1031</v>
      </c>
      <c r="D47" s="1">
        <v>384</v>
      </c>
      <c r="E47" s="1">
        <v>645</v>
      </c>
      <c r="F47" s="1">
        <v>428</v>
      </c>
      <c r="G47" s="6">
        <v>0.4</v>
      </c>
      <c r="H47" s="1">
        <v>45</v>
      </c>
      <c r="I47" s="1" t="s">
        <v>34</v>
      </c>
      <c r="J47" s="1">
        <v>648</v>
      </c>
      <c r="K47" s="1">
        <f t="shared" si="8"/>
        <v>-3</v>
      </c>
      <c r="L47" s="1"/>
      <c r="M47" s="1"/>
      <c r="N47" s="1">
        <v>129.39999999999989</v>
      </c>
      <c r="O47" s="1">
        <v>201.8</v>
      </c>
      <c r="P47" s="1">
        <f t="shared" si="1"/>
        <v>129</v>
      </c>
      <c r="Q47" s="5">
        <f t="shared" si="7"/>
        <v>530.80000000000018</v>
      </c>
      <c r="R47" s="5"/>
      <c r="S47" s="1"/>
      <c r="T47" s="1">
        <f t="shared" si="3"/>
        <v>10</v>
      </c>
      <c r="U47" s="1">
        <f t="shared" si="4"/>
        <v>5.8852713178294556</v>
      </c>
      <c r="V47" s="1">
        <v>128.19999999999999</v>
      </c>
      <c r="W47" s="1">
        <v>134</v>
      </c>
      <c r="X47" s="1">
        <v>157</v>
      </c>
      <c r="Y47" s="1">
        <v>156</v>
      </c>
      <c r="Z47" s="1">
        <v>158</v>
      </c>
      <c r="AA47" s="1">
        <v>157.19999999999999</v>
      </c>
      <c r="AB47" s="1" t="s">
        <v>74</v>
      </c>
      <c r="AC47" s="1">
        <f t="shared" si="5"/>
        <v>212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33</v>
      </c>
      <c r="C48" s="1">
        <v>491.077</v>
      </c>
      <c r="D48" s="1">
        <v>212.51900000000001</v>
      </c>
      <c r="E48" s="1">
        <v>183.22200000000001</v>
      </c>
      <c r="F48" s="1">
        <v>491.47500000000002</v>
      </c>
      <c r="G48" s="6">
        <v>1</v>
      </c>
      <c r="H48" s="1">
        <v>40</v>
      </c>
      <c r="I48" s="1" t="s">
        <v>34</v>
      </c>
      <c r="J48" s="1">
        <v>183.5</v>
      </c>
      <c r="K48" s="1">
        <f t="shared" si="8"/>
        <v>-0.27799999999999159</v>
      </c>
      <c r="L48" s="1"/>
      <c r="M48" s="1"/>
      <c r="N48" s="1">
        <v>0</v>
      </c>
      <c r="O48" s="1">
        <v>0</v>
      </c>
      <c r="P48" s="1">
        <f t="shared" si="1"/>
        <v>36.644400000000005</v>
      </c>
      <c r="Q48" s="5"/>
      <c r="R48" s="5"/>
      <c r="S48" s="1"/>
      <c r="T48" s="1">
        <f t="shared" si="3"/>
        <v>13.412008383272751</v>
      </c>
      <c r="U48" s="1">
        <f t="shared" si="4"/>
        <v>13.412008383272751</v>
      </c>
      <c r="V48" s="1">
        <v>51.989800000000002</v>
      </c>
      <c r="W48" s="1">
        <v>56.952399999999997</v>
      </c>
      <c r="X48" s="1">
        <v>80.514399999999995</v>
      </c>
      <c r="Y48" s="1">
        <v>74.67519999999999</v>
      </c>
      <c r="Z48" s="1">
        <v>60.162199999999999</v>
      </c>
      <c r="AA48" s="1">
        <v>70.789200000000008</v>
      </c>
      <c r="AB48" s="1"/>
      <c r="AC48" s="1">
        <f t="shared" si="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40</v>
      </c>
      <c r="C49" s="1">
        <v>1227</v>
      </c>
      <c r="D49" s="1">
        <v>294</v>
      </c>
      <c r="E49" s="1">
        <v>756</v>
      </c>
      <c r="F49" s="1">
        <v>545</v>
      </c>
      <c r="G49" s="6">
        <v>0.35</v>
      </c>
      <c r="H49" s="1">
        <v>40</v>
      </c>
      <c r="I49" s="1" t="s">
        <v>34</v>
      </c>
      <c r="J49" s="1">
        <v>775</v>
      </c>
      <c r="K49" s="1">
        <f t="shared" si="8"/>
        <v>-19</v>
      </c>
      <c r="L49" s="1"/>
      <c r="M49" s="1"/>
      <c r="N49" s="1">
        <v>434.80000000000018</v>
      </c>
      <c r="O49" s="1">
        <v>240.59999999999991</v>
      </c>
      <c r="P49" s="1">
        <f t="shared" si="1"/>
        <v>151.19999999999999</v>
      </c>
      <c r="Q49" s="5">
        <f t="shared" si="7"/>
        <v>291.59999999999991</v>
      </c>
      <c r="R49" s="5"/>
      <c r="S49" s="1"/>
      <c r="T49" s="1">
        <f t="shared" si="3"/>
        <v>10</v>
      </c>
      <c r="U49" s="1">
        <f t="shared" si="4"/>
        <v>8.071428571428573</v>
      </c>
      <c r="V49" s="1">
        <v>163.4</v>
      </c>
      <c r="W49" s="1">
        <v>169</v>
      </c>
      <c r="X49" s="1">
        <v>180.2</v>
      </c>
      <c r="Y49" s="1">
        <v>190.2</v>
      </c>
      <c r="Z49" s="1">
        <v>180.4</v>
      </c>
      <c r="AA49" s="1">
        <v>167.6</v>
      </c>
      <c r="AB49" s="1"/>
      <c r="AC49" s="1">
        <f t="shared" si="5"/>
        <v>102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40</v>
      </c>
      <c r="C50" s="1">
        <v>1042</v>
      </c>
      <c r="D50" s="1">
        <v>192</v>
      </c>
      <c r="E50" s="1">
        <v>624</v>
      </c>
      <c r="F50" s="1">
        <v>365</v>
      </c>
      <c r="G50" s="6">
        <v>0.4</v>
      </c>
      <c r="H50" s="1">
        <v>40</v>
      </c>
      <c r="I50" s="1" t="s">
        <v>34</v>
      </c>
      <c r="J50" s="1">
        <v>632</v>
      </c>
      <c r="K50" s="1">
        <f t="shared" si="8"/>
        <v>-8</v>
      </c>
      <c r="L50" s="1"/>
      <c r="M50" s="1"/>
      <c r="N50" s="1">
        <v>488.92000000000007</v>
      </c>
      <c r="O50" s="1">
        <v>127.88000000000009</v>
      </c>
      <c r="P50" s="1">
        <f t="shared" si="1"/>
        <v>124.8</v>
      </c>
      <c r="Q50" s="5">
        <f t="shared" si="7"/>
        <v>266.19999999999982</v>
      </c>
      <c r="R50" s="5"/>
      <c r="S50" s="1"/>
      <c r="T50" s="1">
        <f t="shared" si="3"/>
        <v>10</v>
      </c>
      <c r="U50" s="1">
        <f t="shared" si="4"/>
        <v>7.8669871794871815</v>
      </c>
      <c r="V50" s="1">
        <v>138.80000000000001</v>
      </c>
      <c r="W50" s="1">
        <v>142.19999999999999</v>
      </c>
      <c r="X50" s="1">
        <v>146.6</v>
      </c>
      <c r="Y50" s="1">
        <v>150.80000000000001</v>
      </c>
      <c r="Z50" s="1">
        <v>165.4</v>
      </c>
      <c r="AA50" s="1">
        <v>169.6</v>
      </c>
      <c r="AB50" s="1"/>
      <c r="AC50" s="1">
        <f t="shared" si="5"/>
        <v>106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33</v>
      </c>
      <c r="C51" s="1">
        <v>1235.943</v>
      </c>
      <c r="D51" s="1">
        <v>442.17</v>
      </c>
      <c r="E51" s="1">
        <v>745.29899999999998</v>
      </c>
      <c r="F51" s="1">
        <v>802.24800000000005</v>
      </c>
      <c r="G51" s="6">
        <v>1</v>
      </c>
      <c r="H51" s="1">
        <v>50</v>
      </c>
      <c r="I51" s="1" t="s">
        <v>34</v>
      </c>
      <c r="J51" s="1">
        <v>721.4</v>
      </c>
      <c r="K51" s="1">
        <f t="shared" si="8"/>
        <v>23.899000000000001</v>
      </c>
      <c r="L51" s="1"/>
      <c r="M51" s="1"/>
      <c r="N51" s="1">
        <v>0</v>
      </c>
      <c r="O51" s="1">
        <v>225.64620000000011</v>
      </c>
      <c r="P51" s="1">
        <f t="shared" si="1"/>
        <v>149.0598</v>
      </c>
      <c r="Q51" s="5">
        <f t="shared" si="7"/>
        <v>462.70379999999977</v>
      </c>
      <c r="R51" s="5"/>
      <c r="S51" s="1"/>
      <c r="T51" s="1">
        <f t="shared" si="3"/>
        <v>10</v>
      </c>
      <c r="U51" s="1">
        <f t="shared" si="4"/>
        <v>6.8958511952920922</v>
      </c>
      <c r="V51" s="1">
        <v>145.12520000000001</v>
      </c>
      <c r="W51" s="1">
        <v>143.64099999999999</v>
      </c>
      <c r="X51" s="1">
        <v>188.02440000000001</v>
      </c>
      <c r="Y51" s="1">
        <v>180.47239999999999</v>
      </c>
      <c r="Z51" s="1">
        <v>130.1576</v>
      </c>
      <c r="AA51" s="1">
        <v>144.83580000000001</v>
      </c>
      <c r="AB51" s="1"/>
      <c r="AC51" s="1">
        <f t="shared" si="5"/>
        <v>463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33</v>
      </c>
      <c r="C52" s="1">
        <v>1083.6220000000001</v>
      </c>
      <c r="D52" s="1">
        <v>433.81299999999999</v>
      </c>
      <c r="E52" s="1">
        <v>766.6</v>
      </c>
      <c r="F52" s="1">
        <v>630.16399999999999</v>
      </c>
      <c r="G52" s="6">
        <v>1</v>
      </c>
      <c r="H52" s="1">
        <v>50</v>
      </c>
      <c r="I52" s="1" t="s">
        <v>34</v>
      </c>
      <c r="J52" s="1">
        <v>744.35</v>
      </c>
      <c r="K52" s="1">
        <f t="shared" si="8"/>
        <v>22.25</v>
      </c>
      <c r="L52" s="1"/>
      <c r="M52" s="1"/>
      <c r="N52" s="1">
        <v>328.48664000000031</v>
      </c>
      <c r="O52" s="1">
        <v>213.93195999999989</v>
      </c>
      <c r="P52" s="1">
        <f t="shared" si="1"/>
        <v>153.32</v>
      </c>
      <c r="Q52" s="5">
        <f t="shared" si="7"/>
        <v>360.61739999999963</v>
      </c>
      <c r="R52" s="5"/>
      <c r="S52" s="1"/>
      <c r="T52" s="1">
        <f t="shared" si="3"/>
        <v>10</v>
      </c>
      <c r="U52" s="1">
        <f t="shared" si="4"/>
        <v>7.6479428645969234</v>
      </c>
      <c r="V52" s="1">
        <v>161.38059999999999</v>
      </c>
      <c r="W52" s="1">
        <v>166.34139999999999</v>
      </c>
      <c r="X52" s="1">
        <v>185.30699999999999</v>
      </c>
      <c r="Y52" s="1">
        <v>179.28800000000001</v>
      </c>
      <c r="Z52" s="1">
        <v>200.22559999999999</v>
      </c>
      <c r="AA52" s="1">
        <v>198.1832</v>
      </c>
      <c r="AB52" s="1"/>
      <c r="AC52" s="1">
        <f t="shared" si="5"/>
        <v>361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2" t="s">
        <v>88</v>
      </c>
      <c r="B53" s="12" t="s">
        <v>33</v>
      </c>
      <c r="C53" s="12">
        <v>50.304000000000002</v>
      </c>
      <c r="D53" s="12">
        <v>13.467000000000001</v>
      </c>
      <c r="E53" s="12">
        <v>51.177</v>
      </c>
      <c r="F53" s="12">
        <v>10.313000000000001</v>
      </c>
      <c r="G53" s="13">
        <v>0</v>
      </c>
      <c r="H53" s="12">
        <v>40</v>
      </c>
      <c r="I53" s="12" t="s">
        <v>53</v>
      </c>
      <c r="J53" s="12">
        <v>49.2</v>
      </c>
      <c r="K53" s="12">
        <f t="shared" si="8"/>
        <v>1.9769999999999968</v>
      </c>
      <c r="L53" s="12"/>
      <c r="M53" s="12"/>
      <c r="N53" s="12">
        <v>0</v>
      </c>
      <c r="O53" s="12">
        <v>0</v>
      </c>
      <c r="P53" s="12">
        <f t="shared" si="1"/>
        <v>10.2354</v>
      </c>
      <c r="Q53" s="14"/>
      <c r="R53" s="14"/>
      <c r="S53" s="12"/>
      <c r="T53" s="12">
        <f t="shared" si="3"/>
        <v>1.0075815307657736</v>
      </c>
      <c r="U53" s="12">
        <f t="shared" si="4"/>
        <v>1.0075815307657736</v>
      </c>
      <c r="V53" s="12">
        <v>10.105399999999999</v>
      </c>
      <c r="W53" s="12">
        <v>11.7752</v>
      </c>
      <c r="X53" s="12">
        <v>12.238799999999999</v>
      </c>
      <c r="Y53" s="12">
        <v>10.2706</v>
      </c>
      <c r="Z53" s="12">
        <v>8.0237999999999996</v>
      </c>
      <c r="AA53" s="12">
        <v>11.2034</v>
      </c>
      <c r="AB53" s="12" t="s">
        <v>122</v>
      </c>
      <c r="AC53" s="12">
        <f t="shared" si="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6" t="s">
        <v>89</v>
      </c>
      <c r="B54" s="16" t="s">
        <v>33</v>
      </c>
      <c r="C54" s="16"/>
      <c r="D54" s="16"/>
      <c r="E54" s="16"/>
      <c r="F54" s="16"/>
      <c r="G54" s="17">
        <v>0</v>
      </c>
      <c r="H54" s="16">
        <v>40</v>
      </c>
      <c r="I54" s="16" t="s">
        <v>34</v>
      </c>
      <c r="J54" s="16"/>
      <c r="K54" s="16">
        <f t="shared" si="8"/>
        <v>0</v>
      </c>
      <c r="L54" s="16"/>
      <c r="M54" s="16"/>
      <c r="N54" s="16"/>
      <c r="O54" s="16"/>
      <c r="P54" s="16">
        <f t="shared" si="1"/>
        <v>0</v>
      </c>
      <c r="Q54" s="18"/>
      <c r="R54" s="18"/>
      <c r="S54" s="16"/>
      <c r="T54" s="16" t="e">
        <f t="shared" si="3"/>
        <v>#DIV/0!</v>
      </c>
      <c r="U54" s="16" t="e">
        <f t="shared" si="4"/>
        <v>#DIV/0!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 t="s">
        <v>67</v>
      </c>
      <c r="AC54" s="16">
        <f t="shared" si="5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2" t="s">
        <v>90</v>
      </c>
      <c r="B55" s="12" t="s">
        <v>33</v>
      </c>
      <c r="C55" s="12">
        <v>60.018999999999998</v>
      </c>
      <c r="D55" s="12"/>
      <c r="E55" s="12">
        <v>53.155000000000001</v>
      </c>
      <c r="F55" s="12">
        <v>-0.72399999999999998</v>
      </c>
      <c r="G55" s="13">
        <v>0</v>
      </c>
      <c r="H55" s="12">
        <v>40</v>
      </c>
      <c r="I55" s="12" t="s">
        <v>53</v>
      </c>
      <c r="J55" s="12">
        <v>73.2</v>
      </c>
      <c r="K55" s="12">
        <f t="shared" si="8"/>
        <v>-20.045000000000002</v>
      </c>
      <c r="L55" s="12"/>
      <c r="M55" s="12"/>
      <c r="N55" s="12">
        <v>0</v>
      </c>
      <c r="O55" s="12">
        <v>0</v>
      </c>
      <c r="P55" s="12">
        <f t="shared" si="1"/>
        <v>10.631</v>
      </c>
      <c r="Q55" s="14"/>
      <c r="R55" s="14"/>
      <c r="S55" s="12"/>
      <c r="T55" s="12">
        <f t="shared" si="3"/>
        <v>-6.8102718464866902E-2</v>
      </c>
      <c r="U55" s="12">
        <f t="shared" si="4"/>
        <v>-6.8102718464866902E-2</v>
      </c>
      <c r="V55" s="12">
        <v>-0.92780000000000007</v>
      </c>
      <c r="W55" s="12">
        <v>-0.49819999999999998</v>
      </c>
      <c r="X55" s="12">
        <v>6.4558000000000009</v>
      </c>
      <c r="Y55" s="12">
        <v>6.3078000000000003</v>
      </c>
      <c r="Z55" s="12">
        <v>10.369400000000001</v>
      </c>
      <c r="AA55" s="12">
        <v>14.577999999999999</v>
      </c>
      <c r="AB55" s="12" t="s">
        <v>122</v>
      </c>
      <c r="AC55" s="12">
        <f t="shared" si="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40</v>
      </c>
      <c r="C56" s="1">
        <v>775</v>
      </c>
      <c r="D56" s="1">
        <v>110</v>
      </c>
      <c r="E56" s="1">
        <v>475</v>
      </c>
      <c r="F56" s="1">
        <v>319</v>
      </c>
      <c r="G56" s="6">
        <v>0.45</v>
      </c>
      <c r="H56" s="1">
        <v>50</v>
      </c>
      <c r="I56" s="1" t="s">
        <v>34</v>
      </c>
      <c r="J56" s="1">
        <v>450</v>
      </c>
      <c r="K56" s="1">
        <f t="shared" si="8"/>
        <v>25</v>
      </c>
      <c r="L56" s="1"/>
      <c r="M56" s="1"/>
      <c r="N56" s="1">
        <v>192.16</v>
      </c>
      <c r="O56" s="1">
        <v>0</v>
      </c>
      <c r="P56" s="1">
        <f t="shared" si="1"/>
        <v>95</v>
      </c>
      <c r="Q56" s="5">
        <f t="shared" ref="Q56:Q69" si="9">10*P56-O56-N56-F56</f>
        <v>438.84000000000003</v>
      </c>
      <c r="R56" s="5"/>
      <c r="S56" s="1"/>
      <c r="T56" s="1">
        <f t="shared" si="3"/>
        <v>10</v>
      </c>
      <c r="U56" s="1">
        <f t="shared" si="4"/>
        <v>5.3806315789473684</v>
      </c>
      <c r="V56" s="1">
        <v>78.2</v>
      </c>
      <c r="W56" s="1">
        <v>94.4</v>
      </c>
      <c r="X56" s="1">
        <v>98.2</v>
      </c>
      <c r="Y56" s="1">
        <v>114.6</v>
      </c>
      <c r="Z56" s="1">
        <v>78.400000000000006</v>
      </c>
      <c r="AA56" s="1">
        <v>67.400000000000006</v>
      </c>
      <c r="AB56" s="1" t="s">
        <v>92</v>
      </c>
      <c r="AC56" s="1">
        <f t="shared" si="5"/>
        <v>197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93</v>
      </c>
      <c r="B57" s="1" t="s">
        <v>33</v>
      </c>
      <c r="C57" s="1">
        <v>420.38299999999998</v>
      </c>
      <c r="D57" s="1">
        <v>88.403999999999996</v>
      </c>
      <c r="E57" s="1">
        <v>247.77099999999999</v>
      </c>
      <c r="F57" s="1">
        <v>222.387</v>
      </c>
      <c r="G57" s="6">
        <v>1</v>
      </c>
      <c r="H57" s="1">
        <v>40</v>
      </c>
      <c r="I57" s="1" t="s">
        <v>34</v>
      </c>
      <c r="J57" s="1">
        <v>238.6</v>
      </c>
      <c r="K57" s="1">
        <f t="shared" si="8"/>
        <v>9.1709999999999923</v>
      </c>
      <c r="L57" s="1"/>
      <c r="M57" s="1"/>
      <c r="N57" s="1">
        <v>0</v>
      </c>
      <c r="O57" s="1">
        <v>170.57939999999999</v>
      </c>
      <c r="P57" s="1">
        <f t="shared" si="1"/>
        <v>49.554199999999994</v>
      </c>
      <c r="Q57" s="5">
        <f t="shared" si="9"/>
        <v>102.57559999999995</v>
      </c>
      <c r="R57" s="5"/>
      <c r="S57" s="1"/>
      <c r="T57" s="1">
        <f t="shared" si="3"/>
        <v>10</v>
      </c>
      <c r="U57" s="1">
        <f t="shared" si="4"/>
        <v>7.9300321667991831</v>
      </c>
      <c r="V57" s="1">
        <v>53.115400000000001</v>
      </c>
      <c r="W57" s="1">
        <v>45.911799999999999</v>
      </c>
      <c r="X57" s="1">
        <v>61.0578</v>
      </c>
      <c r="Y57" s="1">
        <v>60.946399999999997</v>
      </c>
      <c r="Z57" s="1">
        <v>49.166400000000003</v>
      </c>
      <c r="AA57" s="1">
        <v>59.008600000000001</v>
      </c>
      <c r="AB57" s="1"/>
      <c r="AC57" s="1">
        <f t="shared" si="5"/>
        <v>103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1" t="s">
        <v>94</v>
      </c>
      <c r="B58" s="1" t="s">
        <v>40</v>
      </c>
      <c r="C58" s="1"/>
      <c r="D58" s="1"/>
      <c r="E58" s="20">
        <f>E93</f>
        <v>299</v>
      </c>
      <c r="F58" s="20">
        <f>F93</f>
        <v>191</v>
      </c>
      <c r="G58" s="6">
        <v>0.4</v>
      </c>
      <c r="H58" s="1">
        <v>40</v>
      </c>
      <c r="I58" s="1" t="s">
        <v>34</v>
      </c>
      <c r="J58" s="1"/>
      <c r="K58" s="1">
        <f t="shared" si="8"/>
        <v>299</v>
      </c>
      <c r="L58" s="1"/>
      <c r="M58" s="1"/>
      <c r="N58" s="1">
        <v>220.08000000000021</v>
      </c>
      <c r="O58" s="1">
        <v>207.11999999999989</v>
      </c>
      <c r="P58" s="1">
        <f t="shared" si="1"/>
        <v>59.8</v>
      </c>
      <c r="Q58" s="5"/>
      <c r="R58" s="5"/>
      <c r="S58" s="1"/>
      <c r="T58" s="1">
        <f t="shared" si="3"/>
        <v>10.337792642140469</v>
      </c>
      <c r="U58" s="1">
        <f t="shared" si="4"/>
        <v>10.337792642140469</v>
      </c>
      <c r="V58" s="1">
        <v>72.2</v>
      </c>
      <c r="W58" s="1">
        <v>67.2</v>
      </c>
      <c r="X58" s="1">
        <v>66.2</v>
      </c>
      <c r="Y58" s="1">
        <v>72.8</v>
      </c>
      <c r="Z58" s="1">
        <v>87.8</v>
      </c>
      <c r="AA58" s="1">
        <v>96</v>
      </c>
      <c r="AB58" s="1" t="s">
        <v>95</v>
      </c>
      <c r="AC58" s="1">
        <f t="shared" si="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40</v>
      </c>
      <c r="C59" s="1">
        <v>359</v>
      </c>
      <c r="D59" s="1">
        <v>36</v>
      </c>
      <c r="E59" s="1">
        <v>163</v>
      </c>
      <c r="F59" s="1">
        <v>182</v>
      </c>
      <c r="G59" s="6">
        <v>0.4</v>
      </c>
      <c r="H59" s="1">
        <v>40</v>
      </c>
      <c r="I59" s="1" t="s">
        <v>34</v>
      </c>
      <c r="J59" s="1">
        <v>174</v>
      </c>
      <c r="K59" s="1">
        <f t="shared" si="8"/>
        <v>-11</v>
      </c>
      <c r="L59" s="1"/>
      <c r="M59" s="1"/>
      <c r="N59" s="1">
        <v>0</v>
      </c>
      <c r="O59" s="1">
        <v>0</v>
      </c>
      <c r="P59" s="1">
        <f t="shared" si="1"/>
        <v>32.6</v>
      </c>
      <c r="Q59" s="5">
        <f t="shared" si="9"/>
        <v>144</v>
      </c>
      <c r="R59" s="5"/>
      <c r="S59" s="1"/>
      <c r="T59" s="1">
        <f t="shared" si="3"/>
        <v>10</v>
      </c>
      <c r="U59" s="1">
        <f t="shared" si="4"/>
        <v>5.5828220858895703</v>
      </c>
      <c r="V59" s="1">
        <v>24</v>
      </c>
      <c r="W59" s="1">
        <v>23</v>
      </c>
      <c r="X59" s="1">
        <v>41.2</v>
      </c>
      <c r="Y59" s="1">
        <v>43.4</v>
      </c>
      <c r="Z59" s="1">
        <v>38</v>
      </c>
      <c r="AA59" s="1">
        <v>43.2</v>
      </c>
      <c r="AB59" s="1"/>
      <c r="AC59" s="1">
        <f t="shared" si="5"/>
        <v>58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97</v>
      </c>
      <c r="B60" s="1" t="s">
        <v>33</v>
      </c>
      <c r="C60" s="1">
        <v>625.81200000000001</v>
      </c>
      <c r="D60" s="1">
        <v>274.262</v>
      </c>
      <c r="E60" s="1">
        <v>384.95499999999998</v>
      </c>
      <c r="F60" s="1">
        <v>440.15199999999999</v>
      </c>
      <c r="G60" s="6">
        <v>1</v>
      </c>
      <c r="H60" s="1">
        <v>50</v>
      </c>
      <c r="I60" s="1" t="s">
        <v>34</v>
      </c>
      <c r="J60" s="1">
        <v>371.2</v>
      </c>
      <c r="K60" s="1">
        <f t="shared" si="8"/>
        <v>13.754999999999995</v>
      </c>
      <c r="L60" s="1"/>
      <c r="M60" s="1"/>
      <c r="N60" s="1">
        <v>185.22036000000051</v>
      </c>
      <c r="O60" s="1">
        <v>223.1918399999995</v>
      </c>
      <c r="P60" s="1">
        <f t="shared" si="1"/>
        <v>76.991</v>
      </c>
      <c r="Q60" s="5"/>
      <c r="R60" s="5"/>
      <c r="S60" s="1"/>
      <c r="T60" s="1">
        <f t="shared" si="3"/>
        <v>11.021602524970451</v>
      </c>
      <c r="U60" s="1">
        <f t="shared" si="4"/>
        <v>11.021602524970451</v>
      </c>
      <c r="V60" s="1">
        <v>99.747199999999992</v>
      </c>
      <c r="W60" s="1">
        <v>95.901399999999995</v>
      </c>
      <c r="X60" s="1">
        <v>106.3706</v>
      </c>
      <c r="Y60" s="1">
        <v>101.5796</v>
      </c>
      <c r="Z60" s="1">
        <v>103.923</v>
      </c>
      <c r="AA60" s="1">
        <v>111.319</v>
      </c>
      <c r="AB60" s="1"/>
      <c r="AC60" s="1">
        <f t="shared" si="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33</v>
      </c>
      <c r="C61" s="1">
        <v>1189.971</v>
      </c>
      <c r="D61" s="1">
        <v>263.22000000000003</v>
      </c>
      <c r="E61" s="1">
        <v>939.50300000000004</v>
      </c>
      <c r="F61" s="1">
        <v>369.8</v>
      </c>
      <c r="G61" s="6">
        <v>1</v>
      </c>
      <c r="H61" s="1">
        <v>50</v>
      </c>
      <c r="I61" s="1" t="s">
        <v>34</v>
      </c>
      <c r="J61" s="1">
        <v>902.7</v>
      </c>
      <c r="K61" s="1">
        <f t="shared" si="8"/>
        <v>36.802999999999997</v>
      </c>
      <c r="L61" s="1"/>
      <c r="M61" s="1"/>
      <c r="N61" s="1">
        <v>546.19739999999956</v>
      </c>
      <c r="O61" s="1">
        <v>456.51300000000009</v>
      </c>
      <c r="P61" s="1">
        <f t="shared" si="1"/>
        <v>187.9006</v>
      </c>
      <c r="Q61" s="5">
        <f t="shared" si="9"/>
        <v>506.49560000000014</v>
      </c>
      <c r="R61" s="5"/>
      <c r="S61" s="1"/>
      <c r="T61" s="1">
        <f t="shared" si="3"/>
        <v>10</v>
      </c>
      <c r="U61" s="1">
        <f t="shared" si="4"/>
        <v>7.3044492673253822</v>
      </c>
      <c r="V61" s="1">
        <v>189.82339999999999</v>
      </c>
      <c r="W61" s="1">
        <v>177.667</v>
      </c>
      <c r="X61" s="1">
        <v>183.3734</v>
      </c>
      <c r="Y61" s="1">
        <v>192.5744</v>
      </c>
      <c r="Z61" s="1">
        <v>226.11320000000001</v>
      </c>
      <c r="AA61" s="1">
        <v>217.512</v>
      </c>
      <c r="AB61" s="1"/>
      <c r="AC61" s="1">
        <f t="shared" si="5"/>
        <v>506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33</v>
      </c>
      <c r="C62" s="1">
        <v>182.82900000000001</v>
      </c>
      <c r="D62" s="1">
        <v>86.066000000000003</v>
      </c>
      <c r="E62" s="1">
        <v>222.80699999999999</v>
      </c>
      <c r="F62" s="1">
        <v>38.845999999999997</v>
      </c>
      <c r="G62" s="6">
        <v>1</v>
      </c>
      <c r="H62" s="1">
        <v>50</v>
      </c>
      <c r="I62" s="1" t="s">
        <v>34</v>
      </c>
      <c r="J62" s="1">
        <v>210.35</v>
      </c>
      <c r="K62" s="1">
        <f t="shared" si="8"/>
        <v>12.456999999999994</v>
      </c>
      <c r="L62" s="1"/>
      <c r="M62" s="1"/>
      <c r="N62" s="1">
        <v>52.216360000000073</v>
      </c>
      <c r="O62" s="1">
        <v>77.874839999999892</v>
      </c>
      <c r="P62" s="1">
        <f t="shared" si="1"/>
        <v>44.561399999999999</v>
      </c>
      <c r="Q62" s="5">
        <f t="shared" si="9"/>
        <v>276.67680000000001</v>
      </c>
      <c r="R62" s="5"/>
      <c r="S62" s="1"/>
      <c r="T62" s="1">
        <f t="shared" si="3"/>
        <v>10</v>
      </c>
      <c r="U62" s="1">
        <f t="shared" si="4"/>
        <v>3.7911106922134397</v>
      </c>
      <c r="V62" s="1">
        <v>32.040199999999999</v>
      </c>
      <c r="W62" s="1">
        <v>28.525400000000001</v>
      </c>
      <c r="X62" s="1">
        <v>33.384799999999998</v>
      </c>
      <c r="Y62" s="1">
        <v>31.768599999999999</v>
      </c>
      <c r="Z62" s="1">
        <v>30.215599999999998</v>
      </c>
      <c r="AA62" s="1">
        <v>32.6554</v>
      </c>
      <c r="AB62" s="1"/>
      <c r="AC62" s="1">
        <f t="shared" si="5"/>
        <v>277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40</v>
      </c>
      <c r="C63" s="1">
        <v>669</v>
      </c>
      <c r="D63" s="1">
        <v>140</v>
      </c>
      <c r="E63" s="1">
        <v>297</v>
      </c>
      <c r="F63" s="1">
        <v>451</v>
      </c>
      <c r="G63" s="6">
        <v>0.4</v>
      </c>
      <c r="H63" s="1">
        <v>50</v>
      </c>
      <c r="I63" s="1" t="s">
        <v>34</v>
      </c>
      <c r="J63" s="1">
        <v>270</v>
      </c>
      <c r="K63" s="1">
        <f t="shared" si="8"/>
        <v>27</v>
      </c>
      <c r="L63" s="1"/>
      <c r="M63" s="1"/>
      <c r="N63" s="1">
        <v>0</v>
      </c>
      <c r="O63" s="1">
        <v>35.200000000000053</v>
      </c>
      <c r="P63" s="1">
        <f t="shared" si="1"/>
        <v>59.4</v>
      </c>
      <c r="Q63" s="5">
        <f t="shared" si="9"/>
        <v>107.79999999999995</v>
      </c>
      <c r="R63" s="5"/>
      <c r="S63" s="1"/>
      <c r="T63" s="1">
        <f t="shared" si="3"/>
        <v>10</v>
      </c>
      <c r="U63" s="1">
        <f t="shared" si="4"/>
        <v>8.1851851851851869</v>
      </c>
      <c r="V63" s="1">
        <v>58.2</v>
      </c>
      <c r="W63" s="1">
        <v>62.4</v>
      </c>
      <c r="X63" s="1">
        <v>80.400000000000006</v>
      </c>
      <c r="Y63" s="1">
        <v>91.4</v>
      </c>
      <c r="Z63" s="1">
        <v>68.2</v>
      </c>
      <c r="AA63" s="1">
        <v>24.4</v>
      </c>
      <c r="AB63" s="1" t="s">
        <v>92</v>
      </c>
      <c r="AC63" s="1">
        <f t="shared" si="5"/>
        <v>43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40</v>
      </c>
      <c r="C64" s="1">
        <v>1442</v>
      </c>
      <c r="D64" s="1">
        <v>330</v>
      </c>
      <c r="E64" s="1">
        <v>1031</v>
      </c>
      <c r="F64" s="1">
        <v>507</v>
      </c>
      <c r="G64" s="6">
        <v>0.4</v>
      </c>
      <c r="H64" s="1">
        <v>40</v>
      </c>
      <c r="I64" s="1" t="s">
        <v>34</v>
      </c>
      <c r="J64" s="1">
        <v>1045</v>
      </c>
      <c r="K64" s="1">
        <f t="shared" si="8"/>
        <v>-14</v>
      </c>
      <c r="L64" s="1"/>
      <c r="M64" s="1"/>
      <c r="N64" s="1">
        <v>626.5600000000004</v>
      </c>
      <c r="O64" s="1">
        <v>405.83999999999969</v>
      </c>
      <c r="P64" s="1">
        <f t="shared" si="1"/>
        <v>206.2</v>
      </c>
      <c r="Q64" s="5">
        <f t="shared" si="9"/>
        <v>522.59999999999991</v>
      </c>
      <c r="R64" s="5"/>
      <c r="S64" s="1"/>
      <c r="T64" s="1">
        <f t="shared" si="3"/>
        <v>10</v>
      </c>
      <c r="U64" s="1">
        <f t="shared" si="4"/>
        <v>7.465567410281281</v>
      </c>
      <c r="V64" s="1">
        <v>216.4</v>
      </c>
      <c r="W64" s="1">
        <v>207.8</v>
      </c>
      <c r="X64" s="1">
        <v>221</v>
      </c>
      <c r="Y64" s="1">
        <v>224.4</v>
      </c>
      <c r="Z64" s="1">
        <v>245.4</v>
      </c>
      <c r="AA64" s="1">
        <v>267.39999999999998</v>
      </c>
      <c r="AB64" s="1"/>
      <c r="AC64" s="1">
        <f t="shared" si="5"/>
        <v>209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40</v>
      </c>
      <c r="C65" s="1">
        <v>1368</v>
      </c>
      <c r="D65" s="1">
        <v>168</v>
      </c>
      <c r="E65" s="1">
        <v>890</v>
      </c>
      <c r="F65" s="1">
        <v>411</v>
      </c>
      <c r="G65" s="6">
        <v>0.4</v>
      </c>
      <c r="H65" s="1">
        <v>40</v>
      </c>
      <c r="I65" s="1" t="s">
        <v>34</v>
      </c>
      <c r="J65" s="1">
        <v>885</v>
      </c>
      <c r="K65" s="1">
        <f t="shared" si="8"/>
        <v>5</v>
      </c>
      <c r="L65" s="1"/>
      <c r="M65" s="1"/>
      <c r="N65" s="1">
        <v>619.39999999999986</v>
      </c>
      <c r="O65" s="1">
        <v>271.00000000000023</v>
      </c>
      <c r="P65" s="1">
        <f t="shared" si="1"/>
        <v>178</v>
      </c>
      <c r="Q65" s="5">
        <f t="shared" si="9"/>
        <v>478.59999999999991</v>
      </c>
      <c r="R65" s="5"/>
      <c r="S65" s="1"/>
      <c r="T65" s="1">
        <f t="shared" si="3"/>
        <v>10</v>
      </c>
      <c r="U65" s="1">
        <f t="shared" si="4"/>
        <v>7.3112359550561798</v>
      </c>
      <c r="V65" s="1">
        <v>188.4</v>
      </c>
      <c r="W65" s="1">
        <v>184.6</v>
      </c>
      <c r="X65" s="1">
        <v>193.4</v>
      </c>
      <c r="Y65" s="1">
        <v>205.6</v>
      </c>
      <c r="Z65" s="1">
        <v>230</v>
      </c>
      <c r="AA65" s="1">
        <v>237.8</v>
      </c>
      <c r="AB65" s="1"/>
      <c r="AC65" s="1">
        <f t="shared" si="5"/>
        <v>191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33</v>
      </c>
      <c r="C66" s="1">
        <v>1018.149</v>
      </c>
      <c r="D66" s="1">
        <v>127.06100000000001</v>
      </c>
      <c r="E66" s="1">
        <v>571.697</v>
      </c>
      <c r="F66" s="1">
        <v>416.08300000000003</v>
      </c>
      <c r="G66" s="6">
        <v>1</v>
      </c>
      <c r="H66" s="1">
        <v>40</v>
      </c>
      <c r="I66" s="1" t="s">
        <v>34</v>
      </c>
      <c r="J66" s="1">
        <v>546.70000000000005</v>
      </c>
      <c r="K66" s="1">
        <f t="shared" si="8"/>
        <v>24.996999999999957</v>
      </c>
      <c r="L66" s="1"/>
      <c r="M66" s="1"/>
      <c r="N66" s="1">
        <v>492.98983999999967</v>
      </c>
      <c r="O66" s="1">
        <v>275.61276000000032</v>
      </c>
      <c r="P66" s="1">
        <f t="shared" si="1"/>
        <v>114.3394</v>
      </c>
      <c r="Q66" s="5"/>
      <c r="R66" s="5"/>
      <c r="S66" s="1"/>
      <c r="T66" s="1">
        <f t="shared" si="3"/>
        <v>10.361131858309559</v>
      </c>
      <c r="U66" s="1">
        <f t="shared" si="4"/>
        <v>10.361131858309559</v>
      </c>
      <c r="V66" s="1">
        <v>146.06059999999999</v>
      </c>
      <c r="W66" s="1">
        <v>139.88919999999999</v>
      </c>
      <c r="X66" s="1">
        <v>142.6842</v>
      </c>
      <c r="Y66" s="1">
        <v>153.6198</v>
      </c>
      <c r="Z66" s="1">
        <v>147.43260000000001</v>
      </c>
      <c r="AA66" s="1">
        <v>136.51560000000001</v>
      </c>
      <c r="AB66" s="1"/>
      <c r="AC66" s="1">
        <f t="shared" si="5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33</v>
      </c>
      <c r="C67" s="1">
        <v>747.93799999999999</v>
      </c>
      <c r="D67" s="1">
        <v>215.208</v>
      </c>
      <c r="E67" s="1">
        <v>391.315</v>
      </c>
      <c r="F67" s="1">
        <v>484.65899999999999</v>
      </c>
      <c r="G67" s="6">
        <v>1</v>
      </c>
      <c r="H67" s="1">
        <v>40</v>
      </c>
      <c r="I67" s="1" t="s">
        <v>34</v>
      </c>
      <c r="J67" s="1">
        <v>388.35</v>
      </c>
      <c r="K67" s="1">
        <f t="shared" si="8"/>
        <v>2.964999999999975</v>
      </c>
      <c r="L67" s="1"/>
      <c r="M67" s="1"/>
      <c r="N67" s="1">
        <v>275.48063999999982</v>
      </c>
      <c r="O67" s="1">
        <v>28.789760000000229</v>
      </c>
      <c r="P67" s="1">
        <f t="shared" si="1"/>
        <v>78.263000000000005</v>
      </c>
      <c r="Q67" s="5"/>
      <c r="R67" s="5"/>
      <c r="S67" s="1"/>
      <c r="T67" s="1">
        <f t="shared" si="3"/>
        <v>10.080490142212795</v>
      </c>
      <c r="U67" s="1">
        <f t="shared" si="4"/>
        <v>10.080490142212795</v>
      </c>
      <c r="V67" s="1">
        <v>99.329399999999993</v>
      </c>
      <c r="W67" s="1">
        <v>108.11960000000001</v>
      </c>
      <c r="X67" s="1">
        <v>117.6812</v>
      </c>
      <c r="Y67" s="1">
        <v>118.8342</v>
      </c>
      <c r="Z67" s="1">
        <v>101.81100000000001</v>
      </c>
      <c r="AA67" s="1">
        <v>93.277000000000001</v>
      </c>
      <c r="AB67" s="1"/>
      <c r="AC67" s="1">
        <f t="shared" si="5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33</v>
      </c>
      <c r="C68" s="1">
        <v>984.28</v>
      </c>
      <c r="D68" s="1">
        <v>111.489</v>
      </c>
      <c r="E68" s="1">
        <v>458.233</v>
      </c>
      <c r="F68" s="1">
        <v>533.46500000000003</v>
      </c>
      <c r="G68" s="6">
        <v>1</v>
      </c>
      <c r="H68" s="1">
        <v>40</v>
      </c>
      <c r="I68" s="1" t="s">
        <v>34</v>
      </c>
      <c r="J68" s="1">
        <v>444.1</v>
      </c>
      <c r="K68" s="1">
        <f t="shared" si="8"/>
        <v>14.132999999999981</v>
      </c>
      <c r="L68" s="1"/>
      <c r="M68" s="1"/>
      <c r="N68" s="1">
        <v>113.35716000000011</v>
      </c>
      <c r="O68" s="1">
        <v>208.93523999999999</v>
      </c>
      <c r="P68" s="1">
        <f t="shared" si="1"/>
        <v>91.646600000000007</v>
      </c>
      <c r="Q68" s="5">
        <f t="shared" si="9"/>
        <v>60.708599999999933</v>
      </c>
      <c r="R68" s="5"/>
      <c r="S68" s="1"/>
      <c r="T68" s="1">
        <f t="shared" si="3"/>
        <v>10</v>
      </c>
      <c r="U68" s="1">
        <f t="shared" si="4"/>
        <v>9.3375793537348919</v>
      </c>
      <c r="V68" s="1">
        <v>111.09139999999999</v>
      </c>
      <c r="W68" s="1">
        <v>106.12179999999999</v>
      </c>
      <c r="X68" s="1">
        <v>132.0162</v>
      </c>
      <c r="Y68" s="1">
        <v>141.52780000000001</v>
      </c>
      <c r="Z68" s="1">
        <v>102.6694</v>
      </c>
      <c r="AA68" s="1">
        <v>99.179200000000009</v>
      </c>
      <c r="AB68" s="1"/>
      <c r="AC68" s="1">
        <f t="shared" si="5"/>
        <v>61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33</v>
      </c>
      <c r="C69" s="1">
        <v>204.196</v>
      </c>
      <c r="D69" s="1">
        <v>66.406999999999996</v>
      </c>
      <c r="E69" s="1">
        <v>145.072</v>
      </c>
      <c r="F69" s="1">
        <v>73.593000000000004</v>
      </c>
      <c r="G69" s="6">
        <v>1</v>
      </c>
      <c r="H69" s="1">
        <v>30</v>
      </c>
      <c r="I69" s="1" t="s">
        <v>34</v>
      </c>
      <c r="J69" s="1">
        <v>150.30000000000001</v>
      </c>
      <c r="K69" s="1">
        <f t="shared" ref="K69:K96" si="10">E69-J69</f>
        <v>-5.2280000000000086</v>
      </c>
      <c r="L69" s="1"/>
      <c r="M69" s="1"/>
      <c r="N69" s="1">
        <v>125.90581999999991</v>
      </c>
      <c r="O69" s="1">
        <v>62.700180000000131</v>
      </c>
      <c r="P69" s="1">
        <f t="shared" si="1"/>
        <v>29.014400000000002</v>
      </c>
      <c r="Q69" s="5">
        <f t="shared" si="9"/>
        <v>27.944999999999965</v>
      </c>
      <c r="R69" s="5"/>
      <c r="S69" s="1"/>
      <c r="T69" s="1">
        <f t="shared" si="3"/>
        <v>10</v>
      </c>
      <c r="U69" s="1">
        <f t="shared" si="4"/>
        <v>9.0368575603838117</v>
      </c>
      <c r="V69" s="1">
        <v>33.817</v>
      </c>
      <c r="W69" s="1">
        <v>32.991</v>
      </c>
      <c r="X69" s="1">
        <v>31.986599999999999</v>
      </c>
      <c r="Y69" s="1">
        <v>33.199599999999997</v>
      </c>
      <c r="Z69" s="1">
        <v>34.766399999999997</v>
      </c>
      <c r="AA69" s="1">
        <v>32.922600000000003</v>
      </c>
      <c r="AB69" s="1" t="s">
        <v>74</v>
      </c>
      <c r="AC69" s="1">
        <f t="shared" si="5"/>
        <v>28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2" t="s">
        <v>107</v>
      </c>
      <c r="B70" s="12" t="s">
        <v>40</v>
      </c>
      <c r="C70" s="12"/>
      <c r="D70" s="12"/>
      <c r="E70" s="12">
        <v>4</v>
      </c>
      <c r="F70" s="12">
        <v>-4</v>
      </c>
      <c r="G70" s="13">
        <v>0</v>
      </c>
      <c r="H70" s="12" t="e">
        <v>#N/A</v>
      </c>
      <c r="I70" s="12" t="s">
        <v>53</v>
      </c>
      <c r="J70" s="12"/>
      <c r="K70" s="12">
        <f t="shared" si="10"/>
        <v>4</v>
      </c>
      <c r="L70" s="12"/>
      <c r="M70" s="12"/>
      <c r="N70" s="12"/>
      <c r="O70" s="12"/>
      <c r="P70" s="12">
        <f t="shared" ref="P70:P96" si="11">E70/5</f>
        <v>0.8</v>
      </c>
      <c r="Q70" s="14"/>
      <c r="R70" s="14"/>
      <c r="S70" s="12"/>
      <c r="T70" s="12">
        <f t="shared" ref="T70:T96" si="12">(F70+N70+O70+Q70)/P70</f>
        <v>-5</v>
      </c>
      <c r="U70" s="12">
        <f t="shared" ref="U70:U96" si="13">(F70+N70+O70)/P70</f>
        <v>-5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/>
      <c r="AC70" s="12">
        <f t="shared" ref="AC70:AC98" si="14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40</v>
      </c>
      <c r="C71" s="1">
        <v>148</v>
      </c>
      <c r="D71" s="1">
        <v>138</v>
      </c>
      <c r="E71" s="1">
        <v>99</v>
      </c>
      <c r="F71" s="1">
        <v>187</v>
      </c>
      <c r="G71" s="6">
        <v>0.6</v>
      </c>
      <c r="H71" s="1">
        <v>60</v>
      </c>
      <c r="I71" s="1" t="s">
        <v>34</v>
      </c>
      <c r="J71" s="1">
        <v>97</v>
      </c>
      <c r="K71" s="1">
        <f t="shared" si="10"/>
        <v>2</v>
      </c>
      <c r="L71" s="1"/>
      <c r="M71" s="1"/>
      <c r="N71" s="1">
        <v>44</v>
      </c>
      <c r="O71" s="1">
        <v>0</v>
      </c>
      <c r="P71" s="1">
        <f t="shared" si="11"/>
        <v>19.8</v>
      </c>
      <c r="Q71" s="5"/>
      <c r="R71" s="5"/>
      <c r="S71" s="1"/>
      <c r="T71" s="1">
        <f t="shared" si="12"/>
        <v>11.666666666666666</v>
      </c>
      <c r="U71" s="1">
        <f t="shared" si="13"/>
        <v>11.666666666666666</v>
      </c>
      <c r="V71" s="1">
        <v>21.8</v>
      </c>
      <c r="W71" s="1">
        <v>19.2</v>
      </c>
      <c r="X71" s="1">
        <v>18</v>
      </c>
      <c r="Y71" s="1">
        <v>22</v>
      </c>
      <c r="Z71" s="1">
        <v>25.4</v>
      </c>
      <c r="AA71" s="1">
        <v>23.8</v>
      </c>
      <c r="AB71" s="1"/>
      <c r="AC71" s="1">
        <f t="shared" si="14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40</v>
      </c>
      <c r="C72" s="1">
        <v>334</v>
      </c>
      <c r="D72" s="1">
        <v>150</v>
      </c>
      <c r="E72" s="1">
        <v>174</v>
      </c>
      <c r="F72" s="1">
        <v>293</v>
      </c>
      <c r="G72" s="6">
        <v>0.35</v>
      </c>
      <c r="H72" s="1">
        <v>50</v>
      </c>
      <c r="I72" s="1" t="s">
        <v>34</v>
      </c>
      <c r="J72" s="1">
        <v>181</v>
      </c>
      <c r="K72" s="1">
        <f t="shared" si="10"/>
        <v>-7</v>
      </c>
      <c r="L72" s="1"/>
      <c r="M72" s="1"/>
      <c r="N72" s="1">
        <v>0</v>
      </c>
      <c r="O72" s="1">
        <v>15.399999999999981</v>
      </c>
      <c r="P72" s="1">
        <f t="shared" si="11"/>
        <v>34.799999999999997</v>
      </c>
      <c r="Q72" s="5">
        <f t="shared" ref="Q71:Q86" si="15">10*P72-O72-N72-F72</f>
        <v>39.600000000000023</v>
      </c>
      <c r="R72" s="5"/>
      <c r="S72" s="1"/>
      <c r="T72" s="1">
        <f t="shared" si="12"/>
        <v>10</v>
      </c>
      <c r="U72" s="1">
        <f t="shared" si="13"/>
        <v>8.862068965517242</v>
      </c>
      <c r="V72" s="1">
        <v>35.4</v>
      </c>
      <c r="W72" s="1">
        <v>47</v>
      </c>
      <c r="X72" s="1">
        <v>50</v>
      </c>
      <c r="Y72" s="1">
        <v>55.2</v>
      </c>
      <c r="Z72" s="1">
        <v>52.2</v>
      </c>
      <c r="AA72" s="1">
        <v>16.8</v>
      </c>
      <c r="AB72" s="1" t="s">
        <v>92</v>
      </c>
      <c r="AC72" s="1">
        <f t="shared" si="14"/>
        <v>14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40</v>
      </c>
      <c r="C73" s="1">
        <v>548</v>
      </c>
      <c r="D73" s="1">
        <v>70</v>
      </c>
      <c r="E73" s="1">
        <v>448</v>
      </c>
      <c r="F73" s="1">
        <v>126</v>
      </c>
      <c r="G73" s="6">
        <v>0.37</v>
      </c>
      <c r="H73" s="1">
        <v>50</v>
      </c>
      <c r="I73" s="1" t="s">
        <v>34</v>
      </c>
      <c r="J73" s="1">
        <v>433</v>
      </c>
      <c r="K73" s="1">
        <f t="shared" si="10"/>
        <v>15</v>
      </c>
      <c r="L73" s="1"/>
      <c r="M73" s="1"/>
      <c r="N73" s="1">
        <v>0</v>
      </c>
      <c r="O73" s="1">
        <v>184</v>
      </c>
      <c r="P73" s="1">
        <f t="shared" si="11"/>
        <v>89.6</v>
      </c>
      <c r="Q73" s="5">
        <f t="shared" si="15"/>
        <v>586</v>
      </c>
      <c r="R73" s="5"/>
      <c r="S73" s="1"/>
      <c r="T73" s="1">
        <f t="shared" si="12"/>
        <v>10</v>
      </c>
      <c r="U73" s="1">
        <f t="shared" si="13"/>
        <v>3.4598214285714288</v>
      </c>
      <c r="V73" s="1">
        <v>59</v>
      </c>
      <c r="W73" s="1">
        <v>51.8</v>
      </c>
      <c r="X73" s="1">
        <v>68.8</v>
      </c>
      <c r="Y73" s="1">
        <v>76.2</v>
      </c>
      <c r="Z73" s="1">
        <v>58.4</v>
      </c>
      <c r="AA73" s="1">
        <v>58.6</v>
      </c>
      <c r="AB73" s="1"/>
      <c r="AC73" s="1">
        <f t="shared" si="14"/>
        <v>217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40</v>
      </c>
      <c r="C74" s="1">
        <v>91</v>
      </c>
      <c r="D74" s="1"/>
      <c r="E74" s="1">
        <v>30</v>
      </c>
      <c r="F74" s="1">
        <v>40</v>
      </c>
      <c r="G74" s="6">
        <v>0.4</v>
      </c>
      <c r="H74" s="1">
        <v>30</v>
      </c>
      <c r="I74" s="1" t="s">
        <v>34</v>
      </c>
      <c r="J74" s="1">
        <v>59</v>
      </c>
      <c r="K74" s="1">
        <f t="shared" si="10"/>
        <v>-29</v>
      </c>
      <c r="L74" s="1"/>
      <c r="M74" s="1"/>
      <c r="N74" s="1">
        <v>0</v>
      </c>
      <c r="O74" s="1">
        <v>19</v>
      </c>
      <c r="P74" s="1">
        <f t="shared" si="11"/>
        <v>6</v>
      </c>
      <c r="Q74" s="5"/>
      <c r="R74" s="5"/>
      <c r="S74" s="1"/>
      <c r="T74" s="1">
        <f t="shared" si="12"/>
        <v>9.8333333333333339</v>
      </c>
      <c r="U74" s="1">
        <f t="shared" si="13"/>
        <v>9.8333333333333339</v>
      </c>
      <c r="V74" s="1">
        <v>7</v>
      </c>
      <c r="W74" s="1">
        <v>5.6</v>
      </c>
      <c r="X74" s="1">
        <v>8.1999999999999993</v>
      </c>
      <c r="Y74" s="1">
        <v>11.6</v>
      </c>
      <c r="Z74" s="1">
        <v>11.8</v>
      </c>
      <c r="AA74" s="1">
        <v>12.4</v>
      </c>
      <c r="AB74" s="1"/>
      <c r="AC74" s="1">
        <f t="shared" si="14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40</v>
      </c>
      <c r="C75" s="1">
        <v>417</v>
      </c>
      <c r="D75" s="1">
        <v>30</v>
      </c>
      <c r="E75" s="1">
        <v>223</v>
      </c>
      <c r="F75" s="1">
        <v>-42</v>
      </c>
      <c r="G75" s="6">
        <v>0.6</v>
      </c>
      <c r="H75" s="1">
        <v>55</v>
      </c>
      <c r="I75" s="1" t="s">
        <v>34</v>
      </c>
      <c r="J75" s="1">
        <v>217</v>
      </c>
      <c r="K75" s="1">
        <f t="shared" si="10"/>
        <v>6</v>
      </c>
      <c r="L75" s="1"/>
      <c r="M75" s="1"/>
      <c r="N75" s="1">
        <v>622.19999999999993</v>
      </c>
      <c r="O75" s="1">
        <v>388.6</v>
      </c>
      <c r="P75" s="1">
        <f t="shared" si="11"/>
        <v>44.6</v>
      </c>
      <c r="Q75" s="5"/>
      <c r="R75" s="5"/>
      <c r="S75" s="1"/>
      <c r="T75" s="1">
        <f t="shared" si="12"/>
        <v>21.721973094170401</v>
      </c>
      <c r="U75" s="1">
        <f t="shared" si="13"/>
        <v>21.721973094170401</v>
      </c>
      <c r="V75" s="1">
        <v>96.8</v>
      </c>
      <c r="W75" s="1">
        <v>95.6</v>
      </c>
      <c r="X75" s="1">
        <v>61</v>
      </c>
      <c r="Y75" s="1">
        <v>62.2</v>
      </c>
      <c r="Z75" s="1">
        <v>71</v>
      </c>
      <c r="AA75" s="1">
        <v>64.8</v>
      </c>
      <c r="AB75" s="1" t="s">
        <v>74</v>
      </c>
      <c r="AC75" s="1">
        <f t="shared" si="14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40</v>
      </c>
      <c r="C76" s="1">
        <v>90</v>
      </c>
      <c r="D76" s="1">
        <v>3</v>
      </c>
      <c r="E76" s="1">
        <v>93</v>
      </c>
      <c r="F76" s="1"/>
      <c r="G76" s="6">
        <v>0.45</v>
      </c>
      <c r="H76" s="1">
        <v>40</v>
      </c>
      <c r="I76" s="1" t="s">
        <v>34</v>
      </c>
      <c r="J76" s="1">
        <v>119</v>
      </c>
      <c r="K76" s="1">
        <f t="shared" si="10"/>
        <v>-26</v>
      </c>
      <c r="L76" s="1"/>
      <c r="M76" s="1"/>
      <c r="N76" s="1">
        <v>0</v>
      </c>
      <c r="O76" s="1">
        <v>110.2</v>
      </c>
      <c r="P76" s="1">
        <f t="shared" si="11"/>
        <v>18.600000000000001</v>
      </c>
      <c r="Q76" s="5">
        <f t="shared" si="15"/>
        <v>75.8</v>
      </c>
      <c r="R76" s="5"/>
      <c r="S76" s="1"/>
      <c r="T76" s="1">
        <f t="shared" si="12"/>
        <v>10</v>
      </c>
      <c r="U76" s="1">
        <f t="shared" si="13"/>
        <v>5.924731182795699</v>
      </c>
      <c r="V76" s="1">
        <v>14.8</v>
      </c>
      <c r="W76" s="1">
        <v>1.8</v>
      </c>
      <c r="X76" s="1">
        <v>19</v>
      </c>
      <c r="Y76" s="1">
        <v>32.799999999999997</v>
      </c>
      <c r="Z76" s="1">
        <v>16.600000000000001</v>
      </c>
      <c r="AA76" s="1">
        <v>2.4</v>
      </c>
      <c r="AB76" s="1" t="s">
        <v>114</v>
      </c>
      <c r="AC76" s="1">
        <f t="shared" si="14"/>
        <v>34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115</v>
      </c>
      <c r="B77" s="1" t="s">
        <v>40</v>
      </c>
      <c r="C77" s="1">
        <v>210</v>
      </c>
      <c r="D77" s="1">
        <v>144</v>
      </c>
      <c r="E77" s="1">
        <v>271</v>
      </c>
      <c r="F77" s="1">
        <v>55</v>
      </c>
      <c r="G77" s="6">
        <v>0.4</v>
      </c>
      <c r="H77" s="1">
        <v>50</v>
      </c>
      <c r="I77" s="1" t="s">
        <v>34</v>
      </c>
      <c r="J77" s="1">
        <v>269</v>
      </c>
      <c r="K77" s="1">
        <f t="shared" si="10"/>
        <v>2</v>
      </c>
      <c r="L77" s="1"/>
      <c r="M77" s="1"/>
      <c r="N77" s="1">
        <v>0</v>
      </c>
      <c r="O77" s="1">
        <v>23.399999999999981</v>
      </c>
      <c r="P77" s="1">
        <f t="shared" si="11"/>
        <v>54.2</v>
      </c>
      <c r="Q77" s="5">
        <f>9*P77-O77-N77-F77</f>
        <v>409.40000000000003</v>
      </c>
      <c r="R77" s="5"/>
      <c r="S77" s="1"/>
      <c r="T77" s="1">
        <f t="shared" si="12"/>
        <v>9</v>
      </c>
      <c r="U77" s="1">
        <f t="shared" si="13"/>
        <v>1.4464944649446489</v>
      </c>
      <c r="V77" s="1">
        <v>26.4</v>
      </c>
      <c r="W77" s="1">
        <v>25.6</v>
      </c>
      <c r="X77" s="1">
        <v>34.6</v>
      </c>
      <c r="Y77" s="1">
        <v>30.8</v>
      </c>
      <c r="Z77" s="1">
        <v>32.6</v>
      </c>
      <c r="AA77" s="1">
        <v>34.6</v>
      </c>
      <c r="AB77" s="1"/>
      <c r="AC77" s="1">
        <f t="shared" si="14"/>
        <v>164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40</v>
      </c>
      <c r="C78" s="1">
        <v>89</v>
      </c>
      <c r="D78" s="1">
        <v>2</v>
      </c>
      <c r="E78" s="1">
        <v>11</v>
      </c>
      <c r="F78" s="1">
        <v>78</v>
      </c>
      <c r="G78" s="6">
        <v>0.11</v>
      </c>
      <c r="H78" s="1">
        <v>150</v>
      </c>
      <c r="I78" s="1" t="s">
        <v>34</v>
      </c>
      <c r="J78" s="1">
        <v>12</v>
      </c>
      <c r="K78" s="1">
        <f t="shared" si="10"/>
        <v>-1</v>
      </c>
      <c r="L78" s="1"/>
      <c r="M78" s="1"/>
      <c r="N78" s="1">
        <v>0</v>
      </c>
      <c r="O78" s="1">
        <v>0</v>
      </c>
      <c r="P78" s="1">
        <f t="shared" si="11"/>
        <v>2.2000000000000002</v>
      </c>
      <c r="Q78" s="5"/>
      <c r="R78" s="5"/>
      <c r="S78" s="1"/>
      <c r="T78" s="1">
        <f t="shared" si="12"/>
        <v>35.454545454545453</v>
      </c>
      <c r="U78" s="1">
        <f t="shared" si="13"/>
        <v>35.454545454545453</v>
      </c>
      <c r="V78" s="1">
        <v>3.2</v>
      </c>
      <c r="W78" s="1">
        <v>3.2</v>
      </c>
      <c r="X78" s="1">
        <v>17.600000000000001</v>
      </c>
      <c r="Y78" s="1">
        <v>17.399999999999999</v>
      </c>
      <c r="Z78" s="1">
        <v>0.6</v>
      </c>
      <c r="AA78" s="1">
        <v>0.2</v>
      </c>
      <c r="AB78" s="22" t="s">
        <v>142</v>
      </c>
      <c r="AC78" s="1">
        <f t="shared" si="14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40</v>
      </c>
      <c r="C79" s="1">
        <v>53</v>
      </c>
      <c r="D79" s="1">
        <v>4</v>
      </c>
      <c r="E79" s="1">
        <v>50</v>
      </c>
      <c r="F79" s="1">
        <v>-6</v>
      </c>
      <c r="G79" s="6">
        <v>0.06</v>
      </c>
      <c r="H79" s="1">
        <v>60</v>
      </c>
      <c r="I79" s="1" t="s">
        <v>34</v>
      </c>
      <c r="J79" s="1">
        <v>61</v>
      </c>
      <c r="K79" s="1">
        <f t="shared" si="10"/>
        <v>-11</v>
      </c>
      <c r="L79" s="1"/>
      <c r="M79" s="1"/>
      <c r="N79" s="1"/>
      <c r="O79" s="15"/>
      <c r="P79" s="1">
        <f t="shared" si="11"/>
        <v>10</v>
      </c>
      <c r="Q79" s="5">
        <v>150</v>
      </c>
      <c r="R79" s="5"/>
      <c r="S79" s="1"/>
      <c r="T79" s="1">
        <f t="shared" si="12"/>
        <v>14.4</v>
      </c>
      <c r="U79" s="1">
        <f t="shared" si="13"/>
        <v>-0.6</v>
      </c>
      <c r="V79" s="1">
        <v>14.4</v>
      </c>
      <c r="W79" s="1">
        <v>10</v>
      </c>
      <c r="X79" s="1">
        <v>20.6</v>
      </c>
      <c r="Y79" s="1">
        <v>24.8</v>
      </c>
      <c r="Z79" s="1">
        <v>15.6</v>
      </c>
      <c r="AA79" s="1">
        <v>18.2</v>
      </c>
      <c r="AB79" s="15" t="s">
        <v>45</v>
      </c>
      <c r="AC79" s="1">
        <f t="shared" si="14"/>
        <v>9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40</v>
      </c>
      <c r="C80" s="1">
        <v>1</v>
      </c>
      <c r="D80" s="1">
        <v>2</v>
      </c>
      <c r="E80" s="1">
        <v>-4</v>
      </c>
      <c r="F80" s="1">
        <v>3</v>
      </c>
      <c r="G80" s="6">
        <v>0.15</v>
      </c>
      <c r="H80" s="1">
        <v>60</v>
      </c>
      <c r="I80" s="1" t="s">
        <v>34</v>
      </c>
      <c r="J80" s="1">
        <v>11</v>
      </c>
      <c r="K80" s="1">
        <f t="shared" si="10"/>
        <v>-15</v>
      </c>
      <c r="L80" s="1"/>
      <c r="M80" s="1"/>
      <c r="N80" s="1"/>
      <c r="O80" s="15"/>
      <c r="P80" s="1">
        <f t="shared" si="11"/>
        <v>-0.8</v>
      </c>
      <c r="Q80" s="5"/>
      <c r="R80" s="5"/>
      <c r="S80" s="1"/>
      <c r="T80" s="1">
        <f t="shared" si="12"/>
        <v>-3.75</v>
      </c>
      <c r="U80" s="1">
        <f t="shared" si="13"/>
        <v>-3.75</v>
      </c>
      <c r="V80" s="1">
        <v>-1.6</v>
      </c>
      <c r="W80" s="1">
        <v>-0.8</v>
      </c>
      <c r="X80" s="1">
        <v>3.4</v>
      </c>
      <c r="Y80" s="1">
        <v>8</v>
      </c>
      <c r="Z80" s="1">
        <v>17.2</v>
      </c>
      <c r="AA80" s="1">
        <v>12.6</v>
      </c>
      <c r="AB80" s="15" t="s">
        <v>45</v>
      </c>
      <c r="AC80" s="1">
        <f t="shared" si="14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33</v>
      </c>
      <c r="C81" s="1">
        <v>206.501</v>
      </c>
      <c r="D81" s="1"/>
      <c r="E81" s="1">
        <v>110.419</v>
      </c>
      <c r="F81" s="1">
        <v>44.914999999999999</v>
      </c>
      <c r="G81" s="6">
        <v>1</v>
      </c>
      <c r="H81" s="1">
        <v>55</v>
      </c>
      <c r="I81" s="1" t="s">
        <v>34</v>
      </c>
      <c r="J81" s="1">
        <v>107.8</v>
      </c>
      <c r="K81" s="1">
        <f t="shared" si="10"/>
        <v>2.6189999999999998</v>
      </c>
      <c r="L81" s="1"/>
      <c r="M81" s="1"/>
      <c r="N81" s="1">
        <v>181.69728000000009</v>
      </c>
      <c r="O81" s="1">
        <v>22.35131999999993</v>
      </c>
      <c r="P81" s="1">
        <f t="shared" si="11"/>
        <v>22.0838</v>
      </c>
      <c r="Q81" s="5"/>
      <c r="R81" s="5"/>
      <c r="S81" s="1"/>
      <c r="T81" s="1">
        <f t="shared" si="12"/>
        <v>11.273585161973935</v>
      </c>
      <c r="U81" s="1">
        <f t="shared" si="13"/>
        <v>11.273585161973935</v>
      </c>
      <c r="V81" s="1">
        <v>31.8886</v>
      </c>
      <c r="W81" s="1">
        <v>32.473200000000013</v>
      </c>
      <c r="X81" s="1">
        <v>23.606999999999999</v>
      </c>
      <c r="Y81" s="1">
        <v>29.027200000000001</v>
      </c>
      <c r="Z81" s="1">
        <v>30.323799999999999</v>
      </c>
      <c r="AA81" s="1">
        <v>23.129799999999999</v>
      </c>
      <c r="AB81" s="1"/>
      <c r="AC81" s="1">
        <f t="shared" si="14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40</v>
      </c>
      <c r="C82" s="1">
        <v>125</v>
      </c>
      <c r="D82" s="1">
        <v>10</v>
      </c>
      <c r="E82" s="1">
        <v>92</v>
      </c>
      <c r="F82" s="1">
        <v>9</v>
      </c>
      <c r="G82" s="6">
        <v>0.4</v>
      </c>
      <c r="H82" s="1">
        <v>55</v>
      </c>
      <c r="I82" s="1" t="s">
        <v>34</v>
      </c>
      <c r="J82" s="1">
        <v>270</v>
      </c>
      <c r="K82" s="1">
        <f t="shared" si="10"/>
        <v>-178</v>
      </c>
      <c r="L82" s="1"/>
      <c r="M82" s="1"/>
      <c r="N82" s="1">
        <v>14.599999999999991</v>
      </c>
      <c r="O82" s="1">
        <v>15.200000000000021</v>
      </c>
      <c r="P82" s="1">
        <f t="shared" si="11"/>
        <v>18.399999999999999</v>
      </c>
      <c r="Q82" s="5">
        <f t="shared" si="15"/>
        <v>145.19999999999999</v>
      </c>
      <c r="R82" s="5"/>
      <c r="S82" s="1"/>
      <c r="T82" s="1">
        <f t="shared" si="12"/>
        <v>10</v>
      </c>
      <c r="U82" s="1">
        <f t="shared" si="13"/>
        <v>2.108695652173914</v>
      </c>
      <c r="V82" s="1">
        <v>11.8</v>
      </c>
      <c r="W82" s="1">
        <v>11.6</v>
      </c>
      <c r="X82" s="1">
        <v>14.4</v>
      </c>
      <c r="Y82" s="1">
        <v>14.8</v>
      </c>
      <c r="Z82" s="1">
        <v>7.4</v>
      </c>
      <c r="AA82" s="1">
        <v>7</v>
      </c>
      <c r="AB82" s="1"/>
      <c r="AC82" s="1">
        <f t="shared" si="14"/>
        <v>58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121</v>
      </c>
      <c r="B83" s="1" t="s">
        <v>33</v>
      </c>
      <c r="C83" s="1">
        <v>546.84100000000001</v>
      </c>
      <c r="D83" s="1">
        <v>203.49</v>
      </c>
      <c r="E83" s="1">
        <v>344.56799999999998</v>
      </c>
      <c r="F83" s="1">
        <v>302.88099999999997</v>
      </c>
      <c r="G83" s="6">
        <v>1</v>
      </c>
      <c r="H83" s="1">
        <v>55</v>
      </c>
      <c r="I83" s="1" t="s">
        <v>34</v>
      </c>
      <c r="J83" s="1">
        <v>302.35000000000002</v>
      </c>
      <c r="K83" s="1">
        <f t="shared" si="10"/>
        <v>42.217999999999961</v>
      </c>
      <c r="L83" s="1"/>
      <c r="M83" s="1"/>
      <c r="N83" s="1">
        <v>309.80952000000042</v>
      </c>
      <c r="O83" s="1">
        <v>219.36507999999961</v>
      </c>
      <c r="P83" s="1">
        <f t="shared" si="11"/>
        <v>68.913600000000002</v>
      </c>
      <c r="Q83" s="5"/>
      <c r="R83" s="5"/>
      <c r="S83" s="1"/>
      <c r="T83" s="1">
        <f t="shared" si="12"/>
        <v>12.073895428478558</v>
      </c>
      <c r="U83" s="1">
        <f t="shared" si="13"/>
        <v>12.073895428478558</v>
      </c>
      <c r="V83" s="1">
        <v>92.932600000000008</v>
      </c>
      <c r="W83" s="1">
        <v>90.9268</v>
      </c>
      <c r="X83" s="1">
        <v>85.475999999999999</v>
      </c>
      <c r="Y83" s="1">
        <v>87.627800000000008</v>
      </c>
      <c r="Z83" s="1">
        <v>84.878599999999992</v>
      </c>
      <c r="AA83" s="1">
        <v>75.385400000000004</v>
      </c>
      <c r="AB83" s="1"/>
      <c r="AC83" s="1">
        <f t="shared" si="14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40</v>
      </c>
      <c r="C84" s="1">
        <v>28</v>
      </c>
      <c r="D84" s="1"/>
      <c r="E84" s="1">
        <v>15</v>
      </c>
      <c r="F84" s="1">
        <v>8</v>
      </c>
      <c r="G84" s="6">
        <v>0.4</v>
      </c>
      <c r="H84" s="1">
        <v>55</v>
      </c>
      <c r="I84" s="1" t="s">
        <v>34</v>
      </c>
      <c r="J84" s="1">
        <v>16</v>
      </c>
      <c r="K84" s="1">
        <f t="shared" si="10"/>
        <v>-1</v>
      </c>
      <c r="L84" s="1"/>
      <c r="M84" s="1"/>
      <c r="N84" s="1">
        <v>0</v>
      </c>
      <c r="O84" s="1">
        <v>0</v>
      </c>
      <c r="P84" s="1">
        <f t="shared" si="11"/>
        <v>3</v>
      </c>
      <c r="Q84" s="5">
        <f>9*P84-O84-N84-F84</f>
        <v>19</v>
      </c>
      <c r="R84" s="5"/>
      <c r="S84" s="1"/>
      <c r="T84" s="1">
        <f t="shared" si="12"/>
        <v>9</v>
      </c>
      <c r="U84" s="1">
        <f t="shared" si="13"/>
        <v>2.6666666666666665</v>
      </c>
      <c r="V84" s="1">
        <v>0.4</v>
      </c>
      <c r="W84" s="1">
        <v>0</v>
      </c>
      <c r="X84" s="1">
        <v>0.6</v>
      </c>
      <c r="Y84" s="1">
        <v>0.6</v>
      </c>
      <c r="Z84" s="1">
        <v>2.2000000000000002</v>
      </c>
      <c r="AA84" s="1">
        <v>2.6</v>
      </c>
      <c r="AB84" s="1"/>
      <c r="AC84" s="1">
        <f t="shared" si="14"/>
        <v>8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124</v>
      </c>
      <c r="B85" s="1" t="s">
        <v>33</v>
      </c>
      <c r="C85" s="1">
        <v>387.60300000000001</v>
      </c>
      <c r="D85" s="1">
        <v>158.905</v>
      </c>
      <c r="E85" s="1">
        <v>416.16699999999997</v>
      </c>
      <c r="F85" s="1">
        <v>54.938000000000002</v>
      </c>
      <c r="G85" s="6">
        <v>1</v>
      </c>
      <c r="H85" s="1">
        <v>50</v>
      </c>
      <c r="I85" s="1" t="s">
        <v>34</v>
      </c>
      <c r="J85" s="1">
        <v>400.3</v>
      </c>
      <c r="K85" s="1">
        <f t="shared" si="10"/>
        <v>15.866999999999962</v>
      </c>
      <c r="L85" s="1"/>
      <c r="M85" s="1"/>
      <c r="N85" s="1">
        <v>459.44119999999998</v>
      </c>
      <c r="O85" s="1">
        <v>174.44179999999989</v>
      </c>
      <c r="P85" s="1">
        <f t="shared" si="11"/>
        <v>83.233399999999989</v>
      </c>
      <c r="Q85" s="5">
        <f t="shared" si="15"/>
        <v>143.51300000000003</v>
      </c>
      <c r="R85" s="5"/>
      <c r="S85" s="1"/>
      <c r="T85" s="1">
        <f t="shared" si="12"/>
        <v>10</v>
      </c>
      <c r="U85" s="1">
        <f t="shared" si="13"/>
        <v>8.275776310952093</v>
      </c>
      <c r="V85" s="1">
        <v>92.421999999999997</v>
      </c>
      <c r="W85" s="1">
        <v>89.144000000000005</v>
      </c>
      <c r="X85" s="1">
        <v>75.86699999999999</v>
      </c>
      <c r="Y85" s="1">
        <v>75.245399999999989</v>
      </c>
      <c r="Z85" s="1">
        <v>89.32820000000001</v>
      </c>
      <c r="AA85" s="1">
        <v>98.116200000000006</v>
      </c>
      <c r="AB85" s="1"/>
      <c r="AC85" s="1">
        <f t="shared" si="14"/>
        <v>144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125</v>
      </c>
      <c r="B86" s="1" t="s">
        <v>33</v>
      </c>
      <c r="C86" s="1">
        <v>1832.6780000000001</v>
      </c>
      <c r="D86" s="1">
        <v>648.61</v>
      </c>
      <c r="E86" s="1">
        <v>1414.328</v>
      </c>
      <c r="F86" s="1">
        <v>759.38599999999997</v>
      </c>
      <c r="G86" s="6">
        <v>1</v>
      </c>
      <c r="H86" s="1">
        <v>60</v>
      </c>
      <c r="I86" s="1" t="s">
        <v>34</v>
      </c>
      <c r="J86" s="1">
        <v>1399.02</v>
      </c>
      <c r="K86" s="1">
        <f t="shared" si="10"/>
        <v>15.307999999999993</v>
      </c>
      <c r="L86" s="1"/>
      <c r="M86" s="1"/>
      <c r="N86" s="1">
        <v>863.05136000000221</v>
      </c>
      <c r="O86" s="1">
        <v>411.12023999999752</v>
      </c>
      <c r="P86" s="1">
        <f t="shared" si="11"/>
        <v>282.86559999999997</v>
      </c>
      <c r="Q86" s="5">
        <f t="shared" si="15"/>
        <v>795.09840000000031</v>
      </c>
      <c r="R86" s="5"/>
      <c r="S86" s="1"/>
      <c r="T86" s="1">
        <f t="shared" si="12"/>
        <v>10</v>
      </c>
      <c r="U86" s="1">
        <f t="shared" si="13"/>
        <v>7.1891301027767245</v>
      </c>
      <c r="V86" s="1">
        <v>289.96159999999998</v>
      </c>
      <c r="W86" s="1">
        <v>291.26740000000001</v>
      </c>
      <c r="X86" s="1">
        <v>304.84379999999999</v>
      </c>
      <c r="Y86" s="1">
        <v>297.16320000000002</v>
      </c>
      <c r="Z86" s="1">
        <v>265.24079999999998</v>
      </c>
      <c r="AA86" s="1">
        <v>265.94</v>
      </c>
      <c r="AB86" s="1" t="s">
        <v>126</v>
      </c>
      <c r="AC86" s="1">
        <f t="shared" si="14"/>
        <v>795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6" t="s">
        <v>127</v>
      </c>
      <c r="B87" s="16" t="s">
        <v>40</v>
      </c>
      <c r="C87" s="16"/>
      <c r="D87" s="16"/>
      <c r="E87" s="16"/>
      <c r="F87" s="16"/>
      <c r="G87" s="17">
        <v>0</v>
      </c>
      <c r="H87" s="16">
        <v>40</v>
      </c>
      <c r="I87" s="16" t="s">
        <v>34</v>
      </c>
      <c r="J87" s="16"/>
      <c r="K87" s="16">
        <f t="shared" si="10"/>
        <v>0</v>
      </c>
      <c r="L87" s="16"/>
      <c r="M87" s="16"/>
      <c r="N87" s="16"/>
      <c r="O87" s="16"/>
      <c r="P87" s="16">
        <f t="shared" si="11"/>
        <v>0</v>
      </c>
      <c r="Q87" s="18"/>
      <c r="R87" s="18"/>
      <c r="S87" s="16"/>
      <c r="T87" s="16" t="e">
        <f t="shared" si="12"/>
        <v>#DIV/0!</v>
      </c>
      <c r="U87" s="16" t="e">
        <f t="shared" si="13"/>
        <v>#DIV/0!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 t="s">
        <v>67</v>
      </c>
      <c r="AC87" s="16">
        <f t="shared" si="14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128</v>
      </c>
      <c r="B88" s="1" t="s">
        <v>33</v>
      </c>
      <c r="C88" s="1">
        <v>2328.5169999999998</v>
      </c>
      <c r="D88" s="1">
        <v>868.3</v>
      </c>
      <c r="E88" s="1">
        <v>1506.193</v>
      </c>
      <c r="F88" s="1">
        <v>1350.7470000000001</v>
      </c>
      <c r="G88" s="6">
        <v>1</v>
      </c>
      <c r="H88" s="1">
        <v>60</v>
      </c>
      <c r="I88" s="1" t="s">
        <v>34</v>
      </c>
      <c r="J88" s="1">
        <v>1463.2</v>
      </c>
      <c r="K88" s="1">
        <f t="shared" si="10"/>
        <v>42.992999999999938</v>
      </c>
      <c r="L88" s="1"/>
      <c r="M88" s="1"/>
      <c r="N88" s="1">
        <v>559.26360999999883</v>
      </c>
      <c r="O88" s="1">
        <v>189.2515900000017</v>
      </c>
      <c r="P88" s="1">
        <f t="shared" si="11"/>
        <v>301.23860000000002</v>
      </c>
      <c r="Q88" s="5">
        <f>10*P88-O88-N88-F88</f>
        <v>913.12379999999962</v>
      </c>
      <c r="R88" s="5"/>
      <c r="S88" s="1"/>
      <c r="T88" s="1">
        <f t="shared" si="12"/>
        <v>10</v>
      </c>
      <c r="U88" s="1">
        <f t="shared" si="13"/>
        <v>6.9687689426255481</v>
      </c>
      <c r="V88" s="1">
        <v>302.71120000000002</v>
      </c>
      <c r="W88" s="1">
        <v>317.74160000000001</v>
      </c>
      <c r="X88" s="1">
        <v>368.34140000000002</v>
      </c>
      <c r="Y88" s="1">
        <v>354.1832</v>
      </c>
      <c r="Z88" s="1">
        <v>317.91980000000001</v>
      </c>
      <c r="AA88" s="1">
        <v>351.14640000000003</v>
      </c>
      <c r="AB88" s="1"/>
      <c r="AC88" s="1">
        <f t="shared" si="14"/>
        <v>913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6" t="s">
        <v>129</v>
      </c>
      <c r="B89" s="16" t="s">
        <v>40</v>
      </c>
      <c r="C89" s="16"/>
      <c r="D89" s="16"/>
      <c r="E89" s="16">
        <v>-2</v>
      </c>
      <c r="F89" s="16"/>
      <c r="G89" s="17">
        <v>0</v>
      </c>
      <c r="H89" s="16">
        <v>60</v>
      </c>
      <c r="I89" s="16" t="s">
        <v>34</v>
      </c>
      <c r="J89" s="16">
        <v>3</v>
      </c>
      <c r="K89" s="16">
        <f t="shared" si="10"/>
        <v>-5</v>
      </c>
      <c r="L89" s="16"/>
      <c r="M89" s="16"/>
      <c r="N89" s="16"/>
      <c r="O89" s="16"/>
      <c r="P89" s="16">
        <f t="shared" si="11"/>
        <v>-0.4</v>
      </c>
      <c r="Q89" s="18"/>
      <c r="R89" s="18"/>
      <c r="S89" s="16"/>
      <c r="T89" s="16">
        <f t="shared" si="12"/>
        <v>0</v>
      </c>
      <c r="U89" s="16">
        <f t="shared" si="13"/>
        <v>0</v>
      </c>
      <c r="V89" s="16">
        <v>0</v>
      </c>
      <c r="W89" s="16">
        <v>0.4</v>
      </c>
      <c r="X89" s="16">
        <v>0.2</v>
      </c>
      <c r="Y89" s="16">
        <v>0.8</v>
      </c>
      <c r="Z89" s="16">
        <v>2.8</v>
      </c>
      <c r="AA89" s="16">
        <v>2.6</v>
      </c>
      <c r="AB89" s="16" t="s">
        <v>130</v>
      </c>
      <c r="AC89" s="16">
        <f t="shared" si="14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33</v>
      </c>
      <c r="C90" s="1">
        <v>3041.4389999999999</v>
      </c>
      <c r="D90" s="1">
        <v>927.755</v>
      </c>
      <c r="E90" s="1">
        <v>2054.1869999999999</v>
      </c>
      <c r="F90" s="1">
        <v>1399.0740000000001</v>
      </c>
      <c r="G90" s="6">
        <v>1</v>
      </c>
      <c r="H90" s="1">
        <v>60</v>
      </c>
      <c r="I90" s="1" t="s">
        <v>34</v>
      </c>
      <c r="J90" s="1">
        <v>1987.5</v>
      </c>
      <c r="K90" s="1">
        <f t="shared" si="10"/>
        <v>66.686999999999898</v>
      </c>
      <c r="L90" s="1"/>
      <c r="M90" s="1"/>
      <c r="N90" s="1">
        <v>1436.8268300000011</v>
      </c>
      <c r="O90" s="1">
        <v>597.54296999999951</v>
      </c>
      <c r="P90" s="1">
        <f t="shared" si="11"/>
        <v>410.8374</v>
      </c>
      <c r="Q90" s="5">
        <f t="shared" ref="Q90:Q92" si="16">10*P90-O90-N90-F90</f>
        <v>674.93019999999933</v>
      </c>
      <c r="R90" s="5"/>
      <c r="S90" s="1"/>
      <c r="T90" s="1">
        <f t="shared" si="12"/>
        <v>10</v>
      </c>
      <c r="U90" s="1">
        <f t="shared" si="13"/>
        <v>8.3571841317270561</v>
      </c>
      <c r="V90" s="1">
        <v>456.06979999999999</v>
      </c>
      <c r="W90" s="1">
        <v>455.74860000000001</v>
      </c>
      <c r="X90" s="1">
        <v>474.84140000000002</v>
      </c>
      <c r="Y90" s="1">
        <v>478.24979999999988</v>
      </c>
      <c r="Z90" s="1">
        <v>470.86099999999999</v>
      </c>
      <c r="AA90" s="1">
        <v>489.2192</v>
      </c>
      <c r="AB90" s="1"/>
      <c r="AC90" s="1">
        <f t="shared" si="14"/>
        <v>675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132</v>
      </c>
      <c r="B91" s="1" t="s">
        <v>33</v>
      </c>
      <c r="C91" s="1">
        <v>2876.837</v>
      </c>
      <c r="D91" s="1">
        <v>689.11</v>
      </c>
      <c r="E91" s="1">
        <v>1811.3019999999999</v>
      </c>
      <c r="F91" s="1">
        <v>1417.1790000000001</v>
      </c>
      <c r="G91" s="6">
        <v>1</v>
      </c>
      <c r="H91" s="1">
        <v>60</v>
      </c>
      <c r="I91" s="1" t="s">
        <v>34</v>
      </c>
      <c r="J91" s="1">
        <v>1768.8</v>
      </c>
      <c r="K91" s="1">
        <f t="shared" si="10"/>
        <v>42.501999999999953</v>
      </c>
      <c r="L91" s="1"/>
      <c r="M91" s="1"/>
      <c r="N91" s="1">
        <v>574.5287400000002</v>
      </c>
      <c r="O91" s="1">
        <v>630.75466000000006</v>
      </c>
      <c r="P91" s="1">
        <f t="shared" si="11"/>
        <v>362.2604</v>
      </c>
      <c r="Q91" s="5">
        <f t="shared" si="16"/>
        <v>1000.1415999999999</v>
      </c>
      <c r="R91" s="5"/>
      <c r="S91" s="1"/>
      <c r="T91" s="1">
        <f t="shared" si="12"/>
        <v>10</v>
      </c>
      <c r="U91" s="1">
        <f t="shared" si="13"/>
        <v>7.2391638721759275</v>
      </c>
      <c r="V91" s="1">
        <v>363.4914</v>
      </c>
      <c r="W91" s="1">
        <v>355.83339999999998</v>
      </c>
      <c r="X91" s="1">
        <v>417.09379999999999</v>
      </c>
      <c r="Y91" s="1">
        <v>429.01220000000001</v>
      </c>
      <c r="Z91" s="1">
        <v>429.87160000000011</v>
      </c>
      <c r="AA91" s="1">
        <v>447.25119999999998</v>
      </c>
      <c r="AB91" s="1"/>
      <c r="AC91" s="1">
        <f t="shared" si="14"/>
        <v>1000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133</v>
      </c>
      <c r="B92" s="1" t="s">
        <v>33</v>
      </c>
      <c r="C92" s="1">
        <v>152.15</v>
      </c>
      <c r="D92" s="1"/>
      <c r="E92" s="1">
        <v>48.066000000000003</v>
      </c>
      <c r="F92" s="1">
        <v>96.474999999999994</v>
      </c>
      <c r="G92" s="6">
        <v>1</v>
      </c>
      <c r="H92" s="1">
        <v>60</v>
      </c>
      <c r="I92" s="1" t="s">
        <v>34</v>
      </c>
      <c r="J92" s="1">
        <v>47.2</v>
      </c>
      <c r="K92" s="1">
        <f t="shared" si="10"/>
        <v>0.86599999999999966</v>
      </c>
      <c r="L92" s="1"/>
      <c r="M92" s="1"/>
      <c r="N92" s="1">
        <v>145.06700000000001</v>
      </c>
      <c r="O92" s="1">
        <v>17.626199999999951</v>
      </c>
      <c r="P92" s="1">
        <f t="shared" si="11"/>
        <v>9.6132000000000009</v>
      </c>
      <c r="Q92" s="5"/>
      <c r="R92" s="5"/>
      <c r="S92" s="1"/>
      <c r="T92" s="1">
        <f t="shared" si="12"/>
        <v>26.95961802521532</v>
      </c>
      <c r="U92" s="1">
        <f t="shared" si="13"/>
        <v>26.95961802521532</v>
      </c>
      <c r="V92" s="1">
        <v>27.470199999999998</v>
      </c>
      <c r="W92" s="1">
        <v>29.177199999999999</v>
      </c>
      <c r="X92" s="1">
        <v>23.852399999999999</v>
      </c>
      <c r="Y92" s="1">
        <v>25.754200000000001</v>
      </c>
      <c r="Z92" s="1">
        <v>33.331000000000003</v>
      </c>
      <c r="AA92" s="1">
        <v>35.1066</v>
      </c>
      <c r="AB92" s="19" t="s">
        <v>72</v>
      </c>
      <c r="AC92" s="1">
        <f t="shared" si="14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2" t="s">
        <v>134</v>
      </c>
      <c r="B93" s="12" t="s">
        <v>40</v>
      </c>
      <c r="C93" s="12">
        <v>480</v>
      </c>
      <c r="D93" s="15">
        <v>90</v>
      </c>
      <c r="E93" s="20">
        <v>299</v>
      </c>
      <c r="F93" s="20">
        <v>191</v>
      </c>
      <c r="G93" s="13">
        <v>0</v>
      </c>
      <c r="H93" s="12">
        <v>40</v>
      </c>
      <c r="I93" s="12" t="s">
        <v>53</v>
      </c>
      <c r="J93" s="12">
        <v>309</v>
      </c>
      <c r="K93" s="12">
        <f t="shared" si="10"/>
        <v>-10</v>
      </c>
      <c r="L93" s="12"/>
      <c r="M93" s="12"/>
      <c r="N93" s="12"/>
      <c r="O93" s="12"/>
      <c r="P93" s="12">
        <f t="shared" si="11"/>
        <v>59.8</v>
      </c>
      <c r="Q93" s="14"/>
      <c r="R93" s="14"/>
      <c r="S93" s="12"/>
      <c r="T93" s="12">
        <f t="shared" si="12"/>
        <v>3.1939799331103682</v>
      </c>
      <c r="U93" s="12">
        <f t="shared" si="13"/>
        <v>3.1939799331103682</v>
      </c>
      <c r="V93" s="12">
        <v>72.2</v>
      </c>
      <c r="W93" s="12">
        <v>67.2</v>
      </c>
      <c r="X93" s="12">
        <v>62.6</v>
      </c>
      <c r="Y93" s="12">
        <v>0</v>
      </c>
      <c r="Z93" s="12">
        <v>0</v>
      </c>
      <c r="AA93" s="12">
        <v>0</v>
      </c>
      <c r="AB93" s="15" t="s">
        <v>135</v>
      </c>
      <c r="AC93" s="12">
        <f t="shared" si="14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21" t="s">
        <v>136</v>
      </c>
      <c r="B94" s="1" t="s">
        <v>33</v>
      </c>
      <c r="C94" s="1"/>
      <c r="D94" s="1"/>
      <c r="E94" s="1"/>
      <c r="F94" s="1"/>
      <c r="G94" s="6">
        <v>1</v>
      </c>
      <c r="H94" s="1">
        <v>55</v>
      </c>
      <c r="I94" s="1" t="s">
        <v>34</v>
      </c>
      <c r="J94" s="1"/>
      <c r="K94" s="1">
        <f t="shared" si="10"/>
        <v>0</v>
      </c>
      <c r="L94" s="1"/>
      <c r="M94" s="1"/>
      <c r="N94" s="1"/>
      <c r="O94" s="1">
        <v>300</v>
      </c>
      <c r="P94" s="1">
        <f t="shared" si="11"/>
        <v>0</v>
      </c>
      <c r="Q94" s="5"/>
      <c r="R94" s="5"/>
      <c r="S94" s="1"/>
      <c r="T94" s="1" t="e">
        <f t="shared" si="12"/>
        <v>#DIV/0!</v>
      </c>
      <c r="U94" s="1" t="e">
        <f t="shared" si="13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 t="s">
        <v>137</v>
      </c>
      <c r="AC94" s="1">
        <f t="shared" si="14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1" t="s">
        <v>138</v>
      </c>
      <c r="B95" s="1" t="s">
        <v>33</v>
      </c>
      <c r="C95" s="1"/>
      <c r="D95" s="1"/>
      <c r="E95" s="1"/>
      <c r="F95" s="1"/>
      <c r="G95" s="6">
        <v>1</v>
      </c>
      <c r="H95" s="1">
        <v>55</v>
      </c>
      <c r="I95" s="1" t="s">
        <v>34</v>
      </c>
      <c r="J95" s="1"/>
      <c r="K95" s="1">
        <f t="shared" si="10"/>
        <v>0</v>
      </c>
      <c r="L95" s="1"/>
      <c r="M95" s="1"/>
      <c r="N95" s="1"/>
      <c r="O95" s="1">
        <v>200</v>
      </c>
      <c r="P95" s="1">
        <f t="shared" si="11"/>
        <v>0</v>
      </c>
      <c r="Q95" s="5"/>
      <c r="R95" s="5"/>
      <c r="S95" s="1"/>
      <c r="T95" s="1" t="e">
        <f t="shared" si="12"/>
        <v>#DIV/0!</v>
      </c>
      <c r="U95" s="1" t="e">
        <f t="shared" si="13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137</v>
      </c>
      <c r="AC95" s="1">
        <f t="shared" si="14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1" t="s">
        <v>139</v>
      </c>
      <c r="B96" s="1" t="s">
        <v>33</v>
      </c>
      <c r="C96" s="1"/>
      <c r="D96" s="1"/>
      <c r="E96" s="1"/>
      <c r="F96" s="1"/>
      <c r="G96" s="6">
        <v>1</v>
      </c>
      <c r="H96" s="1">
        <v>55</v>
      </c>
      <c r="I96" s="1" t="s">
        <v>34</v>
      </c>
      <c r="J96" s="1"/>
      <c r="K96" s="1">
        <f t="shared" si="10"/>
        <v>0</v>
      </c>
      <c r="L96" s="1"/>
      <c r="M96" s="1"/>
      <c r="N96" s="1"/>
      <c r="O96" s="1">
        <v>300</v>
      </c>
      <c r="P96" s="1">
        <f t="shared" si="11"/>
        <v>0</v>
      </c>
      <c r="Q96" s="5"/>
      <c r="R96" s="5"/>
      <c r="S96" s="1"/>
      <c r="T96" s="1" t="e">
        <f t="shared" si="12"/>
        <v>#DIV/0!</v>
      </c>
      <c r="U96" s="1" t="e">
        <f t="shared" si="13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137</v>
      </c>
      <c r="AC96" s="1">
        <f t="shared" si="14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140</v>
      </c>
      <c r="B97" s="1" t="s">
        <v>40</v>
      </c>
      <c r="C97" s="1"/>
      <c r="D97" s="1"/>
      <c r="E97" s="1"/>
      <c r="F97" s="1"/>
      <c r="G97" s="6">
        <v>0.3</v>
      </c>
      <c r="H97" s="1">
        <v>40</v>
      </c>
      <c r="I97" s="1" t="s">
        <v>34</v>
      </c>
      <c r="J97" s="1"/>
      <c r="K97" s="1"/>
      <c r="L97" s="1"/>
      <c r="M97" s="1"/>
      <c r="N97" s="1"/>
      <c r="O97" s="1"/>
      <c r="P97" s="1"/>
      <c r="Q97" s="11">
        <v>30</v>
      </c>
      <c r="R97" s="5"/>
      <c r="S97" s="1"/>
      <c r="T97" s="1" t="e">
        <f t="shared" ref="T97:T98" si="17">(G97+O97+Q97)/P97</f>
        <v>#DIV/0!</v>
      </c>
      <c r="U97" s="1" t="e">
        <f t="shared" ref="U97:U98" si="18">(G97+O97)/P97</f>
        <v>#DIV/0!</v>
      </c>
      <c r="V97" s="1">
        <v>0</v>
      </c>
      <c r="W97" s="1">
        <v>0.2</v>
      </c>
      <c r="X97" s="1">
        <v>0.2</v>
      </c>
      <c r="Y97" s="1">
        <v>0.2</v>
      </c>
      <c r="Z97" s="1">
        <v>0.2</v>
      </c>
      <c r="AA97" s="1">
        <v>0.2</v>
      </c>
      <c r="AB97" s="10" t="s">
        <v>137</v>
      </c>
      <c r="AC97" s="1">
        <f t="shared" si="14"/>
        <v>9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40</v>
      </c>
      <c r="C98" s="1"/>
      <c r="D98" s="1"/>
      <c r="E98" s="1"/>
      <c r="F98" s="1"/>
      <c r="G98" s="6">
        <v>0.3</v>
      </c>
      <c r="H98" s="1">
        <v>40</v>
      </c>
      <c r="I98" s="1" t="s">
        <v>34</v>
      </c>
      <c r="J98" s="1"/>
      <c r="K98" s="1"/>
      <c r="L98" s="1"/>
      <c r="M98" s="1"/>
      <c r="N98" s="1"/>
      <c r="O98" s="1"/>
      <c r="P98" s="1"/>
      <c r="Q98" s="11">
        <v>30</v>
      </c>
      <c r="R98" s="5"/>
      <c r="S98" s="1"/>
      <c r="T98" s="1" t="e">
        <f t="shared" si="17"/>
        <v>#DIV/0!</v>
      </c>
      <c r="U98" s="1" t="e">
        <f t="shared" si="18"/>
        <v>#DIV/0!</v>
      </c>
      <c r="V98" s="1">
        <v>0</v>
      </c>
      <c r="W98" s="1">
        <v>0.2</v>
      </c>
      <c r="X98" s="1">
        <v>0.2</v>
      </c>
      <c r="Y98" s="1">
        <v>0.2</v>
      </c>
      <c r="Z98" s="1">
        <v>0.2</v>
      </c>
      <c r="AA98" s="1">
        <v>0.2</v>
      </c>
      <c r="AB98" s="10" t="s">
        <v>137</v>
      </c>
      <c r="AC98" s="1">
        <f t="shared" si="14"/>
        <v>9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C98" xr:uid="{822E7AD2-5E5F-4379-9E83-910FE5A062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2024-09-04T13:35:04Z</dcterms:created>
  <dcterms:modified xsi:type="dcterms:W3CDTF">2024-09-04T14:14:30Z</dcterms:modified>
</cp:coreProperties>
</file>