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908AC53-675D-4CD0-B5D1-C3D1C1975A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05" i="1" l="1"/>
  <c r="P605" i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N539" i="1"/>
  <c r="BM539" i="1"/>
  <c r="Z539" i="1"/>
  <c r="Y539" i="1"/>
  <c r="BP539" i="1" s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Y522" i="1" s="1"/>
  <c r="P516" i="1"/>
  <c r="X514" i="1"/>
  <c r="X513" i="1"/>
  <c r="BP512" i="1"/>
  <c r="BO512" i="1"/>
  <c r="BN512" i="1"/>
  <c r="BM512" i="1"/>
  <c r="Z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6" i="1"/>
  <c r="Y495" i="1"/>
  <c r="X495" i="1"/>
  <c r="BP494" i="1"/>
  <c r="BO494" i="1"/>
  <c r="BN494" i="1"/>
  <c r="BM494" i="1"/>
  <c r="Z494" i="1"/>
  <c r="Z495" i="1" s="1"/>
  <c r="Y494" i="1"/>
  <c r="Y496" i="1" s="1"/>
  <c r="P494" i="1"/>
  <c r="X491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Y461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Y414" i="1" s="1"/>
  <c r="P412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Y390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Y365" i="1"/>
  <c r="X365" i="1"/>
  <c r="BP364" i="1"/>
  <c r="BO364" i="1"/>
  <c r="BN364" i="1"/>
  <c r="BM364" i="1"/>
  <c r="Z364" i="1"/>
  <c r="Z365" i="1" s="1"/>
  <c r="Y364" i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Y355" i="1" s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T605" i="1" s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Y244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Y205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7" i="1"/>
  <c r="Y186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Y187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81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X166" i="1"/>
  <c r="Y165" i="1"/>
  <c r="X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Y101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P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X82" i="1"/>
  <c r="Y81" i="1"/>
  <c r="X81" i="1"/>
  <c r="BP80" i="1"/>
  <c r="BO80" i="1"/>
  <c r="BN80" i="1"/>
  <c r="BM80" i="1"/>
  <c r="Z80" i="1"/>
  <c r="Y80" i="1"/>
  <c r="P80" i="1"/>
  <c r="BO79" i="1"/>
  <c r="BM79" i="1"/>
  <c r="Y79" i="1"/>
  <c r="P79" i="1"/>
  <c r="X77" i="1"/>
  <c r="X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BO72" i="1"/>
  <c r="BN72" i="1"/>
  <c r="BM72" i="1"/>
  <c r="Z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5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9" i="1" s="1"/>
  <c r="BO22" i="1"/>
  <c r="X597" i="1" s="1"/>
  <c r="BM22" i="1"/>
  <c r="X596" i="1" s="1"/>
  <c r="X598" i="1" s="1"/>
  <c r="Y22" i="1"/>
  <c r="B605" i="1" s="1"/>
  <c r="P22" i="1"/>
  <c r="H10" i="1"/>
  <c r="A9" i="1"/>
  <c r="F10" i="1" s="1"/>
  <c r="D7" i="1"/>
  <c r="Q6" i="1"/>
  <c r="P2" i="1"/>
  <c r="Z210" i="1" l="1"/>
  <c r="Z149" i="1"/>
  <c r="H9" i="1"/>
  <c r="A10" i="1"/>
  <c r="Y24" i="1"/>
  <c r="Y37" i="1"/>
  <c r="Y41" i="1"/>
  <c r="Y45" i="1"/>
  <c r="Y49" i="1"/>
  <c r="Y59" i="1"/>
  <c r="Y65" i="1"/>
  <c r="BP73" i="1"/>
  <c r="BN73" i="1"/>
  <c r="Z73" i="1"/>
  <c r="BP85" i="1"/>
  <c r="BN85" i="1"/>
  <c r="Z85" i="1"/>
  <c r="Z90" i="1" s="1"/>
  <c r="BP89" i="1"/>
  <c r="BN89" i="1"/>
  <c r="Z89" i="1"/>
  <c r="Y91" i="1"/>
  <c r="Y96" i="1"/>
  <c r="BP93" i="1"/>
  <c r="BN93" i="1"/>
  <c r="Z93" i="1"/>
  <c r="Z95" i="1" s="1"/>
  <c r="BP106" i="1"/>
  <c r="BN106" i="1"/>
  <c r="Z106" i="1"/>
  <c r="Z110" i="1" s="1"/>
  <c r="Y110" i="1"/>
  <c r="Z118" i="1"/>
  <c r="BP114" i="1"/>
  <c r="BN114" i="1"/>
  <c r="Z114" i="1"/>
  <c r="Y118" i="1"/>
  <c r="BP123" i="1"/>
  <c r="BN123" i="1"/>
  <c r="Z123" i="1"/>
  <c r="Z127" i="1" s="1"/>
  <c r="Y127" i="1"/>
  <c r="BP132" i="1"/>
  <c r="BN132" i="1"/>
  <c r="Z132" i="1"/>
  <c r="Z135" i="1" s="1"/>
  <c r="BP140" i="1"/>
  <c r="BN140" i="1"/>
  <c r="Z140" i="1"/>
  <c r="Y144" i="1"/>
  <c r="BP148" i="1"/>
  <c r="BN148" i="1"/>
  <c r="Z148" i="1"/>
  <c r="Y150" i="1"/>
  <c r="G605" i="1"/>
  <c r="Y156" i="1"/>
  <c r="BP153" i="1"/>
  <c r="BN153" i="1"/>
  <c r="Z153" i="1"/>
  <c r="Z155" i="1" s="1"/>
  <c r="Z172" i="1"/>
  <c r="BP170" i="1"/>
  <c r="BN170" i="1"/>
  <c r="Z170" i="1"/>
  <c r="BP178" i="1"/>
  <c r="BN178" i="1"/>
  <c r="Z178" i="1"/>
  <c r="BP192" i="1"/>
  <c r="BN192" i="1"/>
  <c r="Z192" i="1"/>
  <c r="Z199" i="1" s="1"/>
  <c r="BP196" i="1"/>
  <c r="BN196" i="1"/>
  <c r="Z196" i="1"/>
  <c r="BP209" i="1"/>
  <c r="BN209" i="1"/>
  <c r="Z209" i="1"/>
  <c r="Y211" i="1"/>
  <c r="Y222" i="1"/>
  <c r="BP213" i="1"/>
  <c r="BN213" i="1"/>
  <c r="Z213" i="1"/>
  <c r="BP217" i="1"/>
  <c r="BN217" i="1"/>
  <c r="Z217" i="1"/>
  <c r="Y221" i="1"/>
  <c r="BP225" i="1"/>
  <c r="BN225" i="1"/>
  <c r="Z225" i="1"/>
  <c r="Z235" i="1" s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Y256" i="1"/>
  <c r="M605" i="1"/>
  <c r="Y268" i="1"/>
  <c r="BP259" i="1"/>
  <c r="BN259" i="1"/>
  <c r="Z259" i="1"/>
  <c r="BP263" i="1"/>
  <c r="BN263" i="1"/>
  <c r="Z263" i="1"/>
  <c r="Y267" i="1"/>
  <c r="BP273" i="1"/>
  <c r="BN273" i="1"/>
  <c r="Z273" i="1"/>
  <c r="Y277" i="1"/>
  <c r="BP287" i="1"/>
  <c r="BN287" i="1"/>
  <c r="Z287" i="1"/>
  <c r="Z289" i="1" s="1"/>
  <c r="BP296" i="1"/>
  <c r="BN296" i="1"/>
  <c r="Z296" i="1"/>
  <c r="BP320" i="1"/>
  <c r="BN320" i="1"/>
  <c r="Z320" i="1"/>
  <c r="BP324" i="1"/>
  <c r="BN324" i="1"/>
  <c r="Z324" i="1"/>
  <c r="Y326" i="1"/>
  <c r="Y333" i="1"/>
  <c r="BP328" i="1"/>
  <c r="BN328" i="1"/>
  <c r="Z328" i="1"/>
  <c r="Z332" i="1" s="1"/>
  <c r="Y332" i="1"/>
  <c r="BP336" i="1"/>
  <c r="BN336" i="1"/>
  <c r="Z336" i="1"/>
  <c r="Z341" i="1" s="1"/>
  <c r="BP340" i="1"/>
  <c r="BN340" i="1"/>
  <c r="Z340" i="1"/>
  <c r="Y342" i="1"/>
  <c r="Y347" i="1"/>
  <c r="BP344" i="1"/>
  <c r="BN344" i="1"/>
  <c r="Z344" i="1"/>
  <c r="BP358" i="1"/>
  <c r="BN358" i="1"/>
  <c r="Z358" i="1"/>
  <c r="Z360" i="1" s="1"/>
  <c r="BP377" i="1"/>
  <c r="BN377" i="1"/>
  <c r="Z377" i="1"/>
  <c r="Z385" i="1" s="1"/>
  <c r="BP381" i="1"/>
  <c r="BN381" i="1"/>
  <c r="Z381" i="1"/>
  <c r="Y385" i="1"/>
  <c r="BP407" i="1"/>
  <c r="BN407" i="1"/>
  <c r="Z407" i="1"/>
  <c r="BP475" i="1"/>
  <c r="BN475" i="1"/>
  <c r="Z475" i="1"/>
  <c r="Y479" i="1"/>
  <c r="Z490" i="1"/>
  <c r="BP488" i="1"/>
  <c r="BN488" i="1"/>
  <c r="Z488" i="1"/>
  <c r="Y490" i="1"/>
  <c r="BP519" i="1"/>
  <c r="BN519" i="1"/>
  <c r="Z519" i="1"/>
  <c r="BP527" i="1"/>
  <c r="BN527" i="1"/>
  <c r="Z527" i="1"/>
  <c r="Y529" i="1"/>
  <c r="Y532" i="1"/>
  <c r="BP531" i="1"/>
  <c r="BN531" i="1"/>
  <c r="Z531" i="1"/>
  <c r="Z532" i="1" s="1"/>
  <c r="Y533" i="1"/>
  <c r="BP540" i="1"/>
  <c r="BN540" i="1"/>
  <c r="Z540" i="1"/>
  <c r="Z544" i="1" s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76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F605" i="1"/>
  <c r="X605" i="1"/>
  <c r="F9" i="1"/>
  <c r="J9" i="1"/>
  <c r="Z22" i="1"/>
  <c r="Z23" i="1" s="1"/>
  <c r="BN22" i="1"/>
  <c r="BP22" i="1"/>
  <c r="Y23" i="1"/>
  <c r="X595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D605" i="1"/>
  <c r="Y76" i="1"/>
  <c r="Z69" i="1"/>
  <c r="Z76" i="1" s="1"/>
  <c r="BN69" i="1"/>
  <c r="Z71" i="1"/>
  <c r="BN71" i="1"/>
  <c r="BP75" i="1"/>
  <c r="BN75" i="1"/>
  <c r="Z75" i="1"/>
  <c r="Y77" i="1"/>
  <c r="Y82" i="1"/>
  <c r="BP79" i="1"/>
  <c r="BN79" i="1"/>
  <c r="Z79" i="1"/>
  <c r="Z81" i="1" s="1"/>
  <c r="Y90" i="1"/>
  <c r="BP87" i="1"/>
  <c r="BN87" i="1"/>
  <c r="Z87" i="1"/>
  <c r="Y95" i="1"/>
  <c r="BP99" i="1"/>
  <c r="BN99" i="1"/>
  <c r="Z99" i="1"/>
  <c r="Z101" i="1" s="1"/>
  <c r="BP108" i="1"/>
  <c r="BN108" i="1"/>
  <c r="Z108" i="1"/>
  <c r="Y119" i="1"/>
  <c r="BP116" i="1"/>
  <c r="BN116" i="1"/>
  <c r="Z116" i="1"/>
  <c r="Y128" i="1"/>
  <c r="BP125" i="1"/>
  <c r="BN125" i="1"/>
  <c r="Z125" i="1"/>
  <c r="Y135" i="1"/>
  <c r="BP134" i="1"/>
  <c r="BN134" i="1"/>
  <c r="Z134" i="1"/>
  <c r="Y136" i="1"/>
  <c r="Y145" i="1"/>
  <c r="BP138" i="1"/>
  <c r="BN138" i="1"/>
  <c r="Z138" i="1"/>
  <c r="Z144" i="1" s="1"/>
  <c r="BP142" i="1"/>
  <c r="BN142" i="1"/>
  <c r="Z142" i="1"/>
  <c r="Y149" i="1"/>
  <c r="Y155" i="1"/>
  <c r="BP159" i="1"/>
  <c r="BN159" i="1"/>
  <c r="Z159" i="1"/>
  <c r="Z160" i="1" s="1"/>
  <c r="Y161" i="1"/>
  <c r="Y166" i="1"/>
  <c r="BP163" i="1"/>
  <c r="BN163" i="1"/>
  <c r="Z163" i="1"/>
  <c r="Z165" i="1" s="1"/>
  <c r="Y172" i="1"/>
  <c r="BP176" i="1"/>
  <c r="BN176" i="1"/>
  <c r="Z176" i="1"/>
  <c r="Z180" i="1" s="1"/>
  <c r="Y180" i="1"/>
  <c r="Z186" i="1"/>
  <c r="BP184" i="1"/>
  <c r="BN184" i="1"/>
  <c r="Z184" i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Z205" i="1" s="1"/>
  <c r="Y210" i="1"/>
  <c r="BP215" i="1"/>
  <c r="BN215" i="1"/>
  <c r="Z215" i="1"/>
  <c r="BP219" i="1"/>
  <c r="BN219" i="1"/>
  <c r="Z219" i="1"/>
  <c r="Y236" i="1"/>
  <c r="BP227" i="1"/>
  <c r="BN227" i="1"/>
  <c r="Z227" i="1"/>
  <c r="BP231" i="1"/>
  <c r="BN231" i="1"/>
  <c r="Z231" i="1"/>
  <c r="Y235" i="1"/>
  <c r="BP239" i="1"/>
  <c r="BN239" i="1"/>
  <c r="Z239" i="1"/>
  <c r="Z243" i="1" s="1"/>
  <c r="Y243" i="1"/>
  <c r="BP248" i="1"/>
  <c r="BN248" i="1"/>
  <c r="Z248" i="1"/>
  <c r="Z255" i="1" s="1"/>
  <c r="BP252" i="1"/>
  <c r="BN252" i="1"/>
  <c r="Z252" i="1"/>
  <c r="BP261" i="1"/>
  <c r="BN261" i="1"/>
  <c r="Z261" i="1"/>
  <c r="BP265" i="1"/>
  <c r="BN265" i="1"/>
  <c r="Z265" i="1"/>
  <c r="BP275" i="1"/>
  <c r="BN275" i="1"/>
  <c r="Z275" i="1"/>
  <c r="Z277" i="1" s="1"/>
  <c r="Y289" i="1"/>
  <c r="Z298" i="1"/>
  <c r="BP294" i="1"/>
  <c r="BN294" i="1"/>
  <c r="Z294" i="1"/>
  <c r="Y298" i="1"/>
  <c r="BP312" i="1"/>
  <c r="BN312" i="1"/>
  <c r="Z312" i="1"/>
  <c r="Z313" i="1" s="1"/>
  <c r="Y314" i="1"/>
  <c r="U605" i="1"/>
  <c r="Y325" i="1"/>
  <c r="BP317" i="1"/>
  <c r="BN317" i="1"/>
  <c r="Z317" i="1"/>
  <c r="BP322" i="1"/>
  <c r="BN322" i="1"/>
  <c r="Z322" i="1"/>
  <c r="BP330" i="1"/>
  <c r="BN330" i="1"/>
  <c r="Z330" i="1"/>
  <c r="Y341" i="1"/>
  <c r="BP338" i="1"/>
  <c r="BN338" i="1"/>
  <c r="Z338" i="1"/>
  <c r="BP346" i="1"/>
  <c r="BN346" i="1"/>
  <c r="Z346" i="1"/>
  <c r="Y348" i="1"/>
  <c r="Z354" i="1"/>
  <c r="BP352" i="1"/>
  <c r="BN352" i="1"/>
  <c r="Z352" i="1"/>
  <c r="Y361" i="1"/>
  <c r="Y360" i="1"/>
  <c r="Z371" i="1"/>
  <c r="BP369" i="1"/>
  <c r="BN369" i="1"/>
  <c r="Z369" i="1"/>
  <c r="BP379" i="1"/>
  <c r="BN379" i="1"/>
  <c r="Z379" i="1"/>
  <c r="BP383" i="1"/>
  <c r="BN383" i="1"/>
  <c r="Z383" i="1"/>
  <c r="BP395" i="1"/>
  <c r="BN395" i="1"/>
  <c r="Z395" i="1"/>
  <c r="Y397" i="1"/>
  <c r="Y402" i="1"/>
  <c r="BP399" i="1"/>
  <c r="BN399" i="1"/>
  <c r="Z399" i="1"/>
  <c r="Z401" i="1" s="1"/>
  <c r="Y401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BP503" i="1"/>
  <c r="BN503" i="1"/>
  <c r="Z503" i="1"/>
  <c r="BP507" i="1"/>
  <c r="BN507" i="1"/>
  <c r="Z507" i="1"/>
  <c r="Y509" i="1"/>
  <c r="Y514" i="1"/>
  <c r="BP511" i="1"/>
  <c r="BN511" i="1"/>
  <c r="Z511" i="1"/>
  <c r="Z513" i="1" s="1"/>
  <c r="Y513" i="1"/>
  <c r="E605" i="1"/>
  <c r="Y111" i="1"/>
  <c r="H605" i="1"/>
  <c r="Y173" i="1"/>
  <c r="I605" i="1"/>
  <c r="Y199" i="1"/>
  <c r="K605" i="1"/>
  <c r="Y255" i="1"/>
  <c r="O605" i="1"/>
  <c r="Y278" i="1"/>
  <c r="Q605" i="1"/>
  <c r="Y290" i="1"/>
  <c r="R605" i="1"/>
  <c r="Y299" i="1"/>
  <c r="Y304" i="1"/>
  <c r="Y309" i="1"/>
  <c r="V605" i="1"/>
  <c r="Y366" i="1"/>
  <c r="W605" i="1"/>
  <c r="Y386" i="1"/>
  <c r="BP389" i="1"/>
  <c r="BN389" i="1"/>
  <c r="Z389" i="1"/>
  <c r="Z390" i="1" s="1"/>
  <c r="Y391" i="1"/>
  <c r="Y396" i="1"/>
  <c r="BP393" i="1"/>
  <c r="BN393" i="1"/>
  <c r="Z393" i="1"/>
  <c r="Z396" i="1" s="1"/>
  <c r="Y410" i="1"/>
  <c r="BP405" i="1"/>
  <c r="BN405" i="1"/>
  <c r="Z405" i="1"/>
  <c r="Z409" i="1" s="1"/>
  <c r="Y409" i="1"/>
  <c r="BP413" i="1"/>
  <c r="BN413" i="1"/>
  <c r="Z413" i="1"/>
  <c r="Z414" i="1" s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Z605" i="1"/>
  <c r="Y470" i="1"/>
  <c r="BP469" i="1"/>
  <c r="BN469" i="1"/>
  <c r="Z469" i="1"/>
  <c r="Z470" i="1" s="1"/>
  <c r="Y471" i="1"/>
  <c r="Y480" i="1"/>
  <c r="BP473" i="1"/>
  <c r="BN473" i="1"/>
  <c r="Z473" i="1"/>
  <c r="Z479" i="1" s="1"/>
  <c r="BP477" i="1"/>
  <c r="BN477" i="1"/>
  <c r="Z477" i="1"/>
  <c r="BP501" i="1"/>
  <c r="BN501" i="1"/>
  <c r="Z501" i="1"/>
  <c r="Z508" i="1" s="1"/>
  <c r="BP505" i="1"/>
  <c r="BN505" i="1"/>
  <c r="Z505" i="1"/>
  <c r="BP517" i="1"/>
  <c r="BN517" i="1"/>
  <c r="Z517" i="1"/>
  <c r="Z522" i="1" s="1"/>
  <c r="BP521" i="1"/>
  <c r="BN521" i="1"/>
  <c r="Z521" i="1"/>
  <c r="Y523" i="1"/>
  <c r="Y528" i="1"/>
  <c r="BP525" i="1"/>
  <c r="BN525" i="1"/>
  <c r="Z525" i="1"/>
  <c r="Z528" i="1" s="1"/>
  <c r="AA605" i="1"/>
  <c r="Y491" i="1"/>
  <c r="AC605" i="1"/>
  <c r="Y508" i="1"/>
  <c r="Y544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Z575" i="1" s="1"/>
  <c r="BP573" i="1"/>
  <c r="BN573" i="1"/>
  <c r="Z573" i="1"/>
  <c r="AE605" i="1"/>
  <c r="AD605" i="1"/>
  <c r="Y582" i="1"/>
  <c r="Z561" i="1" l="1"/>
  <c r="Z456" i="1"/>
  <c r="Y597" i="1"/>
  <c r="Z347" i="1"/>
  <c r="Z221" i="1"/>
  <c r="Z600" i="1" s="1"/>
  <c r="Y595" i="1"/>
  <c r="Z422" i="1"/>
  <c r="Z325" i="1"/>
  <c r="Y599" i="1"/>
  <c r="Y596" i="1"/>
  <c r="Y598" i="1" s="1"/>
  <c r="Z267" i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<sst xmlns="http://schemas.openxmlformats.org/spreadsheetml/2006/main" count="2464" uniqueCount="786">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</sst>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77" zoomScaleNormal="100" zoomScaleSheetLayoutView="100" workbookViewId="0">
      <selection activeCell="AB601" sqref="AB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0</v>
      </c>
      <c r="Y53" s="384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144</v>
      </c>
      <c r="Y55" s="384">
        <f t="shared" si="6"/>
        <v>145.6</v>
      </c>
      <c r="Z55" s="36">
        <f>IFERROR(IF(Y55=0,"",ROUNDUP(Y55/H55,0)*0.02175),"")</f>
        <v>0.28275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150.17142857142858</v>
      </c>
      <c r="BN55" s="64">
        <f t="shared" si="8"/>
        <v>151.84</v>
      </c>
      <c r="BO55" s="64">
        <f t="shared" si="9"/>
        <v>0.22959183673469388</v>
      </c>
      <c r="BP55" s="64">
        <f t="shared" si="10"/>
        <v>0.23214285714285712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230</v>
      </c>
      <c r="Y57" s="384">
        <f t="shared" si="6"/>
        <v>233.10000000000002</v>
      </c>
      <c r="Z57" s="36">
        <f>IFERROR(IF(Y57=0,"",ROUNDUP(Y57/H57,0)*0.00937),"")</f>
        <v>0.59031</v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243.05405405405406</v>
      </c>
      <c r="BN57" s="64">
        <f t="shared" si="8"/>
        <v>246.33000000000004</v>
      </c>
      <c r="BO57" s="64">
        <f t="shared" si="9"/>
        <v>0.51801801801801806</v>
      </c>
      <c r="BP57" s="64">
        <f t="shared" si="10"/>
        <v>0.52500000000000002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75.019305019305023</v>
      </c>
      <c r="Y59" s="385">
        <f>IFERROR(Y53/H53,"0")+IFERROR(Y54/H54,"0")+IFERROR(Y55/H55,"0")+IFERROR(Y56/H56,"0")+IFERROR(Y57/H57,"0")+IFERROR(Y58/H58,"0")</f>
        <v>76</v>
      </c>
      <c r="Z59" s="385">
        <f>IFERROR(IF(Z53="",0,Z53),"0")+IFERROR(IF(Z54="",0,Z54),"0")+IFERROR(IF(Z55="",0,Z55),"0")+IFERROR(IF(Z56="",0,Z56),"0")+IFERROR(IF(Z57="",0,Z57),"0")+IFERROR(IF(Z58="",0,Z58),"0")</f>
        <v>0.87305999999999995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374</v>
      </c>
      <c r="Y60" s="385">
        <f>IFERROR(SUM(Y53:Y58),"0")</f>
        <v>378.70000000000005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43</v>
      </c>
      <c r="Y73" s="384">
        <f t="shared" si="11"/>
        <v>44</v>
      </c>
      <c r="Z73" s="36">
        <f>IFERROR(IF(Y73=0,"",ROUNDUP(Y73/H73,0)*0.00937),"")</f>
        <v>0.10306999999999999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45.580000000000005</v>
      </c>
      <c r="BN73" s="64">
        <f t="shared" si="13"/>
        <v>46.64</v>
      </c>
      <c r="BO73" s="64">
        <f t="shared" si="14"/>
        <v>8.9583333333333334E-2</v>
      </c>
      <c r="BP73" s="64">
        <f t="shared" si="15"/>
        <v>9.166666666666666E-2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10.75</v>
      </c>
      <c r="Y76" s="385">
        <f>IFERROR(Y68/H68,"0")+IFERROR(Y69/H69,"0")+IFERROR(Y70/H70,"0")+IFERROR(Y71/H71,"0")+IFERROR(Y72/H72,"0")+IFERROR(Y73/H73,"0")+IFERROR(Y74/H74,"0")+IFERROR(Y75/H75,"0")</f>
        <v>11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0.10306999999999999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43</v>
      </c>
      <c r="Y77" s="385">
        <f>IFERROR(SUM(Y68:Y75),"0")</f>
        <v>44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522</v>
      </c>
      <c r="Y79" s="384">
        <f>IFERROR(IF(X79="",0,CEILING((X79/$H79),1)*$H79),"")</f>
        <v>529.20000000000005</v>
      </c>
      <c r="Z79" s="36">
        <f>IFERROR(IF(Y79=0,"",ROUNDUP(Y79/H79,0)*0.02175),"")</f>
        <v>1.06575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545.19999999999993</v>
      </c>
      <c r="BN79" s="64">
        <f>IFERROR(Y79*I79/H79,"0")</f>
        <v>552.72</v>
      </c>
      <c r="BO79" s="64">
        <f>IFERROR(1/J79*(X79/H79),"0")</f>
        <v>0.86309523809523792</v>
      </c>
      <c r="BP79" s="64">
        <f>IFERROR(1/J79*(Y79/H79),"0")</f>
        <v>0.875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48.333333333333329</v>
      </c>
      <c r="Y81" s="385">
        <f>IFERROR(Y79/H79,"0")+IFERROR(Y80/H80,"0")</f>
        <v>49</v>
      </c>
      <c r="Z81" s="385">
        <f>IFERROR(IF(Z79="",0,Z79),"0")+IFERROR(IF(Z80="",0,Z80),"0")</f>
        <v>1.06575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522</v>
      </c>
      <c r="Y82" s="385">
        <f>IFERROR(SUM(Y79:Y80),"0")</f>
        <v>529.20000000000005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120</v>
      </c>
      <c r="Y88" s="384">
        <f t="shared" si="16"/>
        <v>120.60000000000001</v>
      </c>
      <c r="Z88" s="36">
        <f>IFERROR(IF(Y88=0,"",ROUNDUP(Y88/H88,0)*0.00502),"")</f>
        <v>0.33634000000000003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126.66666666666666</v>
      </c>
      <c r="BN88" s="64">
        <f t="shared" si="18"/>
        <v>127.30000000000001</v>
      </c>
      <c r="BO88" s="64">
        <f t="shared" si="19"/>
        <v>0.28490028490028496</v>
      </c>
      <c r="BP88" s="64">
        <f t="shared" si="20"/>
        <v>0.28632478632478636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120</v>
      </c>
      <c r="Y89" s="384">
        <f t="shared" si="16"/>
        <v>120.60000000000001</v>
      </c>
      <c r="Z89" s="36">
        <f>IFERROR(IF(Y89=0,"",ROUNDUP(Y89/H89,0)*0.00502),"")</f>
        <v>0.33634000000000003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126.66666666666666</v>
      </c>
      <c r="BN89" s="64">
        <f t="shared" si="18"/>
        <v>127.30000000000001</v>
      </c>
      <c r="BO89" s="64">
        <f t="shared" si="19"/>
        <v>0.28490028490028496</v>
      </c>
      <c r="BP89" s="64">
        <f t="shared" si="20"/>
        <v>0.28632478632478636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133.33333333333334</v>
      </c>
      <c r="Y90" s="385">
        <f>IFERROR(Y84/H84,"0")+IFERROR(Y85/H85,"0")+IFERROR(Y86/H86,"0")+IFERROR(Y87/H87,"0")+IFERROR(Y88/H88,"0")+IFERROR(Y89/H89,"0")</f>
        <v>134</v>
      </c>
      <c r="Z90" s="385">
        <f>IFERROR(IF(Z84="",0,Z84),"0")+IFERROR(IF(Z85="",0,Z85),"0")+IFERROR(IF(Z86="",0,Z86),"0")+IFERROR(IF(Z87="",0,Z87),"0")+IFERROR(IF(Z88="",0,Z88),"0")+IFERROR(IF(Z89="",0,Z89),"0")</f>
        <v>0.67268000000000006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240</v>
      </c>
      <c r="Y91" s="385">
        <f>IFERROR(SUM(Y84:Y89),"0")</f>
        <v>241.20000000000002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28</v>
      </c>
      <c r="Y98" s="384">
        <f>IFERROR(IF(X98="",0,CEILING((X98/$H98),1)*$H98),"")</f>
        <v>33.6</v>
      </c>
      <c r="Z98" s="36">
        <f>IFERROR(IF(Y98=0,"",ROUNDUP(Y98/H98,0)*0.02175),"")</f>
        <v>8.6999999999999994E-2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29.880000000000003</v>
      </c>
      <c r="BN98" s="64">
        <f>IFERROR(Y98*I98/H98,"0")</f>
        <v>35.856000000000002</v>
      </c>
      <c r="BO98" s="64">
        <f>IFERROR(1/J98*(X98/H98),"0")</f>
        <v>5.9523809523809514E-2</v>
      </c>
      <c r="BP98" s="64">
        <f>IFERROR(1/J98*(Y98/H98),"0")</f>
        <v>7.1428571428571425E-2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3.333333333333333</v>
      </c>
      <c r="Y101" s="385">
        <f>IFERROR(Y98/H98,"0")+IFERROR(Y99/H99,"0")+IFERROR(Y100/H100,"0")</f>
        <v>4</v>
      </c>
      <c r="Z101" s="385">
        <f>IFERROR(IF(Z98="",0,Z98),"0")+IFERROR(IF(Z99="",0,Z99),"0")+IFERROR(IF(Z100="",0,Z100),"0")</f>
        <v>8.6999999999999994E-2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28</v>
      </c>
      <c r="Y102" s="385">
        <f>IFERROR(SUM(Y98:Y100),"0")</f>
        <v>33.6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422</v>
      </c>
      <c r="Y105" s="384">
        <f>IFERROR(IF(X105="",0,CEILING((X105/$H105),1)*$H105),"")</f>
        <v>432</v>
      </c>
      <c r="Z105" s="36">
        <f>IFERROR(IF(Y105=0,"",ROUNDUP(Y105/H105,0)*0.02175),"")</f>
        <v>0.86999999999999988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440.75555555555553</v>
      </c>
      <c r="BN105" s="64">
        <f>IFERROR(Y105*I105/H105,"0")</f>
        <v>451.2</v>
      </c>
      <c r="BO105" s="64">
        <f>IFERROR(1/J105*(X105/H105),"0")</f>
        <v>0.69775132275132268</v>
      </c>
      <c r="BP105" s="64">
        <f>IFERROR(1/J105*(Y105/H105),"0")</f>
        <v>0.71428571428571419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215</v>
      </c>
      <c r="Y108" s="384">
        <f>IFERROR(IF(X108="",0,CEILING((X108/$H108),1)*$H108),"")</f>
        <v>216</v>
      </c>
      <c r="Z108" s="36">
        <f>IFERROR(IF(Y108=0,"",ROUNDUP(Y108/H108,0)*0.00937),"")</f>
        <v>0.44975999999999999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225.03333333333333</v>
      </c>
      <c r="BN108" s="64">
        <f>IFERROR(Y108*I108/H108,"0")</f>
        <v>226.08</v>
      </c>
      <c r="BO108" s="64">
        <f>IFERROR(1/J108*(X108/H108),"0")</f>
        <v>0.39814814814814814</v>
      </c>
      <c r="BP108" s="64">
        <f>IFERROR(1/J108*(Y108/H108),"0")</f>
        <v>0.4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86.851851851851848</v>
      </c>
      <c r="Y110" s="385">
        <f>IFERROR(Y105/H105,"0")+IFERROR(Y106/H106,"0")+IFERROR(Y107/H107,"0")+IFERROR(Y108/H108,"0")+IFERROR(Y109/H109,"0")</f>
        <v>88</v>
      </c>
      <c r="Z110" s="385">
        <f>IFERROR(IF(Z105="",0,Z105),"0")+IFERROR(IF(Z106="",0,Z106),"0")+IFERROR(IF(Z107="",0,Z107),"0")+IFERROR(IF(Z108="",0,Z108),"0")+IFERROR(IF(Z109="",0,Z109),"0")</f>
        <v>1.3197599999999998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637</v>
      </c>
      <c r="Y111" s="385">
        <f>IFERROR(SUM(Y105:Y109),"0")</f>
        <v>648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352</v>
      </c>
      <c r="Y114" s="384">
        <f>IFERROR(IF(X114="",0,CEILING((X114/$H114),1)*$H114),"")</f>
        <v>352.8</v>
      </c>
      <c r="Z114" s="36">
        <f>IFERROR(IF(Y114=0,"",ROUNDUP(Y114/H114,0)*0.02175),"")</f>
        <v>0.91349999999999998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375.63428571428568</v>
      </c>
      <c r="BN114" s="64">
        <f>IFERROR(Y114*I114/H114,"0")</f>
        <v>376.488</v>
      </c>
      <c r="BO114" s="64">
        <f>IFERROR(1/J114*(X114/H114),"0")</f>
        <v>0.7482993197278911</v>
      </c>
      <c r="BP114" s="64">
        <f>IFERROR(1/J114*(Y114/H114),"0")</f>
        <v>0.75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118</v>
      </c>
      <c r="Y115" s="384">
        <f>IFERROR(IF(X115="",0,CEILING((X115/$H115),1)*$H115),"")</f>
        <v>118.80000000000001</v>
      </c>
      <c r="Z115" s="36">
        <f>IFERROR(IF(Y115=0,"",ROUNDUP(Y115/H115,0)*0.00753),"")</f>
        <v>0.33132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129.88740740740738</v>
      </c>
      <c r="BN115" s="64">
        <f>IFERROR(Y115*I115/H115,"0")</f>
        <v>130.768</v>
      </c>
      <c r="BO115" s="64">
        <f>IFERROR(1/J115*(X115/H115),"0")</f>
        <v>0.28015194681861344</v>
      </c>
      <c r="BP115" s="64">
        <f>IFERROR(1/J115*(Y115/H115),"0")</f>
        <v>0.28205128205128205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15</v>
      </c>
      <c r="Y117" s="384">
        <f>IFERROR(IF(X117="",0,CEILING((X117/$H117),1)*$H117),"")</f>
        <v>16.200000000000003</v>
      </c>
      <c r="Z117" s="36">
        <f>IFERROR(IF(Y117=0,"",ROUNDUP(Y117/H117,0)*0.00937),"")</f>
        <v>5.6219999999999999E-2</v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16.599999999999998</v>
      </c>
      <c r="BN117" s="64">
        <f>IFERROR(Y117*I117/H117,"0")</f>
        <v>17.928000000000001</v>
      </c>
      <c r="BO117" s="64">
        <f>IFERROR(1/J117*(X117/H117),"0")</f>
        <v>4.6296296296296294E-2</v>
      </c>
      <c r="BP117" s="64">
        <f>IFERROR(1/J117*(Y117/H117),"0")</f>
        <v>5.000000000000001E-2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91.164021164021165</v>
      </c>
      <c r="Y118" s="385">
        <f>IFERROR(Y113/H113,"0")+IFERROR(Y114/H114,"0")+IFERROR(Y115/H115,"0")+IFERROR(Y116/H116,"0")+IFERROR(Y117/H117,"0")</f>
        <v>92</v>
      </c>
      <c r="Z118" s="385">
        <f>IFERROR(IF(Z113="",0,Z113),"0")+IFERROR(IF(Z114="",0,Z114),"0")+IFERROR(IF(Z115="",0,Z115),"0")+IFERROR(IF(Z116="",0,Z116),"0")+IFERROR(IF(Z117="",0,Z117),"0")</f>
        <v>1.30104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485</v>
      </c>
      <c r="Y119" s="385">
        <f>IFERROR(SUM(Y113:Y117),"0")</f>
        <v>487.8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582</v>
      </c>
      <c r="Y123" s="384">
        <f>IFERROR(IF(X123="",0,CEILING((X123/$H123),1)*$H123),"")</f>
        <v>582.4</v>
      </c>
      <c r="Z123" s="36">
        <f>IFERROR(IF(Y123=0,"",ROUNDUP(Y123/H123,0)*0.02175),"")</f>
        <v>1.131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606.94285714285718</v>
      </c>
      <c r="BN123" s="64">
        <f>IFERROR(Y123*I123/H123,"0")</f>
        <v>607.36</v>
      </c>
      <c r="BO123" s="64">
        <f>IFERROR(1/J123*(X123/H123),"0")</f>
        <v>0.92793367346938771</v>
      </c>
      <c r="BP123" s="64">
        <f>IFERROR(1/J123*(Y123/H123),"0")</f>
        <v>0.92857142857142849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120</v>
      </c>
      <c r="Y125" s="384">
        <f>IFERROR(IF(X125="",0,CEILING((X125/$H125),1)*$H125),"")</f>
        <v>121.5</v>
      </c>
      <c r="Z125" s="36">
        <f>IFERROR(IF(Y125=0,"",ROUNDUP(Y125/H125,0)*0.00937),"")</f>
        <v>0.25298999999999999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126.40000000000002</v>
      </c>
      <c r="BN125" s="64">
        <f>IFERROR(Y125*I125/H125,"0")</f>
        <v>127.98000000000002</v>
      </c>
      <c r="BO125" s="64">
        <f>IFERROR(1/J125*(X125/H125),"0")</f>
        <v>0.22222222222222224</v>
      </c>
      <c r="BP125" s="64">
        <f>IFERROR(1/J125*(Y125/H125),"0")</f>
        <v>0.22500000000000001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78.63095238095238</v>
      </c>
      <c r="Y127" s="385">
        <f>IFERROR(Y122/H122,"0")+IFERROR(Y123/H123,"0")+IFERROR(Y124/H124,"0")+IFERROR(Y125/H125,"0")+IFERROR(Y126/H126,"0")</f>
        <v>79</v>
      </c>
      <c r="Z127" s="385">
        <f>IFERROR(IF(Z122="",0,Z122),"0")+IFERROR(IF(Z123="",0,Z123),"0")+IFERROR(IF(Z124="",0,Z124),"0")+IFERROR(IF(Z125="",0,Z125),"0")+IFERROR(IF(Z126="",0,Z126),"0")</f>
        <v>1.3839900000000001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702</v>
      </c>
      <c r="Y128" s="385">
        <f>IFERROR(SUM(Y122:Y126),"0")</f>
        <v>703.9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500</v>
      </c>
      <c r="Y130" s="384">
        <f>IFERROR(IF(X130="",0,CEILING((X130/$H130),1)*$H130),"")</f>
        <v>507.6</v>
      </c>
      <c r="Z130" s="36">
        <f>IFERROR(IF(Y130=0,"",ROUNDUP(Y130/H130,0)*0.02175),"")</f>
        <v>1.0222499999999999</v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522.22222222222217</v>
      </c>
      <c r="BN130" s="64">
        <f>IFERROR(Y130*I130/H130,"0")</f>
        <v>530.16</v>
      </c>
      <c r="BO130" s="64">
        <f>IFERROR(1/J130*(X130/H130),"0")</f>
        <v>0.96450617283950602</v>
      </c>
      <c r="BP130" s="64">
        <f>IFERROR(1/J130*(Y130/H130),"0")</f>
        <v>0.97916666666666663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185</v>
      </c>
      <c r="Y133" s="384">
        <f>IFERROR(IF(X133="",0,CEILING((X133/$H133),1)*$H133),"")</f>
        <v>187.2</v>
      </c>
      <c r="Z133" s="36">
        <f>IFERROR(IF(Y133=0,"",ROUNDUP(Y133/H133,0)*0.00753),"")</f>
        <v>0.58733999999999997</v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200.41666666666669</v>
      </c>
      <c r="BN133" s="64">
        <f>IFERROR(Y133*I133/H133,"0")</f>
        <v>202.79999999999998</v>
      </c>
      <c r="BO133" s="64">
        <f>IFERROR(1/J133*(X133/H133),"0")</f>
        <v>0.49412393162393164</v>
      </c>
      <c r="BP133" s="64">
        <f>IFERROR(1/J133*(Y133/H133),"0")</f>
        <v>0.5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123.37962962962963</v>
      </c>
      <c r="Y135" s="385">
        <f>IFERROR(Y130/H130,"0")+IFERROR(Y131/H131,"0")+IFERROR(Y132/H132,"0")+IFERROR(Y133/H133,"0")+IFERROR(Y134/H134,"0")</f>
        <v>125</v>
      </c>
      <c r="Z135" s="385">
        <f>IFERROR(IF(Z130="",0,Z130),"0")+IFERROR(IF(Z131="",0,Z131),"0")+IFERROR(IF(Z132="",0,Z132),"0")+IFERROR(IF(Z133="",0,Z133),"0")+IFERROR(IF(Z134="",0,Z134),"0")</f>
        <v>1.6095899999999999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685</v>
      </c>
      <c r="Y136" s="385">
        <f>IFERROR(SUM(Y130:Y134),"0")</f>
        <v>694.8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147</v>
      </c>
      <c r="Y139" s="384">
        <f t="shared" si="21"/>
        <v>151.20000000000002</v>
      </c>
      <c r="Z139" s="36">
        <f>IFERROR(IF(Y139=0,"",ROUNDUP(Y139/H139,0)*0.02175),"")</f>
        <v>0.39149999999999996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156.76499999999999</v>
      </c>
      <c r="BN139" s="64">
        <f t="shared" si="23"/>
        <v>161.244</v>
      </c>
      <c r="BO139" s="64">
        <f t="shared" si="24"/>
        <v>0.3125</v>
      </c>
      <c r="BP139" s="64">
        <f t="shared" si="25"/>
        <v>0.3214285714285714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118</v>
      </c>
      <c r="Y141" s="384">
        <f t="shared" si="21"/>
        <v>118.80000000000001</v>
      </c>
      <c r="Z141" s="36">
        <f>IFERROR(IF(Y141=0,"",ROUNDUP(Y141/H141,0)*0.00753),"")</f>
        <v>0.33132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129.88740740740738</v>
      </c>
      <c r="BN141" s="64">
        <f t="shared" si="23"/>
        <v>130.768</v>
      </c>
      <c r="BO141" s="64">
        <f t="shared" si="24"/>
        <v>0.28015194681861344</v>
      </c>
      <c r="BP141" s="64">
        <f t="shared" si="25"/>
        <v>0.28205128205128205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61.203703703703702</v>
      </c>
      <c r="Y144" s="385">
        <f>IFERROR(Y138/H138,"0")+IFERROR(Y139/H139,"0")+IFERROR(Y140/H140,"0")+IFERROR(Y141/H141,"0")+IFERROR(Y142/H142,"0")+IFERROR(Y143/H143,"0")</f>
        <v>62</v>
      </c>
      <c r="Z144" s="385">
        <f>IFERROR(IF(Z138="",0,Z138),"0")+IFERROR(IF(Z139="",0,Z139),"0")+IFERROR(IF(Z140="",0,Z140),"0")+IFERROR(IF(Z141="",0,Z141),"0")+IFERROR(IF(Z142="",0,Z142),"0")+IFERROR(IF(Z143="",0,Z143),"0")</f>
        <v>0.72282000000000002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265</v>
      </c>
      <c r="Y145" s="385">
        <f>IFERROR(SUM(Y138:Y143),"0")</f>
        <v>270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86</v>
      </c>
      <c r="Y183" s="384">
        <f>IFERROR(IF(X183="",0,CEILING((X183/$H183),1)*$H183),"")</f>
        <v>92.4</v>
      </c>
      <c r="Z183" s="36">
        <f>IFERROR(IF(Y183=0,"",ROUNDUP(Y183/H183,0)*0.02175),"")</f>
        <v>0.23924999999999999</v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91.77428571428571</v>
      </c>
      <c r="BN183" s="64">
        <f>IFERROR(Y183*I183/H183,"0")</f>
        <v>98.604000000000013</v>
      </c>
      <c r="BO183" s="64">
        <f>IFERROR(1/J183*(X183/H183),"0")</f>
        <v>0.18282312925170066</v>
      </c>
      <c r="BP183" s="64">
        <f>IFERROR(1/J183*(Y183/H183),"0")</f>
        <v>0.19642857142857142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10.238095238095237</v>
      </c>
      <c r="Y186" s="385">
        <f>IFERROR(Y183/H183,"0")+IFERROR(Y184/H184,"0")+IFERROR(Y185/H185,"0")</f>
        <v>11</v>
      </c>
      <c r="Z186" s="385">
        <f>IFERROR(IF(Z183="",0,Z183),"0")+IFERROR(IF(Z184="",0,Z184),"0")+IFERROR(IF(Z185="",0,Z185),"0")</f>
        <v>0.23924999999999999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86</v>
      </c>
      <c r="Y187" s="385">
        <f>IFERROR(SUM(Y183:Y185),"0")</f>
        <v>92.4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270</v>
      </c>
      <c r="Y191" s="384">
        <f t="shared" ref="Y191:Y198" si="26">IFERROR(IF(X191="",0,CEILING((X191/$H191),1)*$H191),"")</f>
        <v>273</v>
      </c>
      <c r="Z191" s="36">
        <f>IFERROR(IF(Y191=0,"",ROUNDUP(Y191/H191,0)*0.00753),"")</f>
        <v>0.48945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286.71428571428572</v>
      </c>
      <c r="BN191" s="64">
        <f t="shared" ref="BN191:BN198" si="28">IFERROR(Y191*I191/H191,"0")</f>
        <v>289.89999999999998</v>
      </c>
      <c r="BO191" s="64">
        <f t="shared" ref="BO191:BO198" si="29">IFERROR(1/J191*(X191/H191),"0")</f>
        <v>0.41208791208791201</v>
      </c>
      <c r="BP191" s="64">
        <f t="shared" ref="BP191:BP198" si="30">IFERROR(1/J191*(Y191/H191),"0")</f>
        <v>0.41666666666666663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102</v>
      </c>
      <c r="Y196" s="384">
        <f t="shared" si="26"/>
        <v>102.9</v>
      </c>
      <c r="Z196" s="36">
        <f>IFERROR(IF(Y196=0,"",ROUNDUP(Y196/H196,0)*0.00502),"")</f>
        <v>0.24598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106.85714285714286</v>
      </c>
      <c r="BN196" s="64">
        <f t="shared" si="28"/>
        <v>107.80000000000001</v>
      </c>
      <c r="BO196" s="64">
        <f t="shared" si="29"/>
        <v>0.20757020757020758</v>
      </c>
      <c r="BP196" s="64">
        <f t="shared" si="30"/>
        <v>0.20940170940170943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112.85714285714285</v>
      </c>
      <c r="Y199" s="385">
        <f>IFERROR(Y191/H191,"0")+IFERROR(Y192/H192,"0")+IFERROR(Y193/H193,"0")+IFERROR(Y194/H194,"0")+IFERROR(Y195/H195,"0")+IFERROR(Y196/H196,"0")+IFERROR(Y197/H197,"0")+IFERROR(Y198/H198,"0")</f>
        <v>114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0.73543000000000003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372</v>
      </c>
      <c r="Y200" s="385">
        <f>IFERROR(SUM(Y191:Y198),"0")</f>
        <v>375.9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14</v>
      </c>
      <c r="Y209" s="384">
        <f>IFERROR(IF(X209="",0,CEILING((X209/$H209),1)*$H209),"")</f>
        <v>14.700000000000001</v>
      </c>
      <c r="Z209" s="36">
        <f>IFERROR(IF(Y209=0,"",ROUNDUP(Y209/H209,0)*0.00753),"")</f>
        <v>5.271E-2</v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15.33333333333333</v>
      </c>
      <c r="BN209" s="64">
        <f>IFERROR(Y209*I209/H209,"0")</f>
        <v>16.100000000000001</v>
      </c>
      <c r="BO209" s="64">
        <f>IFERROR(1/J209*(X209/H209),"0")</f>
        <v>4.2735042735042729E-2</v>
      </c>
      <c r="BP209" s="64">
        <f>IFERROR(1/J209*(Y209/H209),"0")</f>
        <v>4.4871794871794872E-2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6.6666666666666661</v>
      </c>
      <c r="Y210" s="385">
        <f>IFERROR(Y208/H208,"0")+IFERROR(Y209/H209,"0")</f>
        <v>7</v>
      </c>
      <c r="Z210" s="385">
        <f>IFERROR(IF(Z208="",0,Z208),"0")+IFERROR(IF(Z209="",0,Z209),"0")</f>
        <v>5.271E-2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14</v>
      </c>
      <c r="Y211" s="385">
        <f>IFERROR(SUM(Y208:Y209),"0")</f>
        <v>14.700000000000001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0</v>
      </c>
      <c r="Y214" s="384">
        <f t="shared" si="31"/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61</v>
      </c>
      <c r="Y216" s="384">
        <f t="shared" si="31"/>
        <v>64.800000000000011</v>
      </c>
      <c r="Z216" s="36">
        <f>IFERROR(IF(Y216=0,"",ROUNDUP(Y216/H216,0)*0.00937),"")</f>
        <v>0.11244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63.372222222222227</v>
      </c>
      <c r="BN216" s="64">
        <f t="shared" si="33"/>
        <v>67.320000000000007</v>
      </c>
      <c r="BO216" s="64">
        <f t="shared" si="34"/>
        <v>9.4135802469135804E-2</v>
      </c>
      <c r="BP216" s="64">
        <f t="shared" si="35"/>
        <v>0.10000000000000002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11.296296296296296</v>
      </c>
      <c r="Y221" s="385">
        <f>IFERROR(Y213/H213,"0")+IFERROR(Y214/H214,"0")+IFERROR(Y215/H215,"0")+IFERROR(Y216/H216,"0")+IFERROR(Y217/H217,"0")+IFERROR(Y218/H218,"0")+IFERROR(Y219/H219,"0")+IFERROR(Y220/H220,"0")</f>
        <v>12.000000000000002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0.11244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61</v>
      </c>
      <c r="Y222" s="385">
        <f>IFERROR(SUM(Y213:Y220),"0")</f>
        <v>64.800000000000011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103</v>
      </c>
      <c r="Y225" s="384">
        <f t="shared" si="36"/>
        <v>109.2</v>
      </c>
      <c r="Z225" s="36">
        <f>IFERROR(IF(Y225=0,"",ROUNDUP(Y225/H225,0)*0.02175),"")</f>
        <v>0.30449999999999999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110.44769230769232</v>
      </c>
      <c r="BN225" s="64">
        <f t="shared" si="38"/>
        <v>117.09600000000002</v>
      </c>
      <c r="BO225" s="64">
        <f t="shared" si="39"/>
        <v>0.2358058608058608</v>
      </c>
      <c r="BP225" s="64">
        <f t="shared" si="40"/>
        <v>0.25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396</v>
      </c>
      <c r="Y227" s="384">
        <f t="shared" si="36"/>
        <v>400.2</v>
      </c>
      <c r="Z227" s="36">
        <f>IFERROR(IF(Y227=0,"",ROUNDUP(Y227/H227,0)*0.02175),"")</f>
        <v>1.0004999999999999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421.67172413793105</v>
      </c>
      <c r="BN227" s="64">
        <f t="shared" si="38"/>
        <v>426.14400000000001</v>
      </c>
      <c r="BO227" s="64">
        <f t="shared" si="39"/>
        <v>0.81280788177339902</v>
      </c>
      <c r="BP227" s="64">
        <f t="shared" si="40"/>
        <v>0.8214285714285714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209</v>
      </c>
      <c r="Y228" s="384">
        <f t="shared" si="36"/>
        <v>211.2</v>
      </c>
      <c r="Z228" s="36">
        <f t="shared" ref="Z228:Z234" si="41">IFERROR(IF(Y228=0,"",ROUNDUP(Y228/H228,0)*0.00753),"")</f>
        <v>0.66264000000000001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234.25416666666669</v>
      </c>
      <c r="BN228" s="64">
        <f t="shared" si="38"/>
        <v>236.71999999999997</v>
      </c>
      <c r="BO228" s="64">
        <f t="shared" si="39"/>
        <v>0.55822649572649574</v>
      </c>
      <c r="BP228" s="64">
        <f t="shared" si="40"/>
        <v>0.5641025641025641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574</v>
      </c>
      <c r="Y230" s="384">
        <f t="shared" si="36"/>
        <v>576</v>
      </c>
      <c r="Z230" s="36">
        <f t="shared" si="41"/>
        <v>1.8072000000000001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639.0533333333334</v>
      </c>
      <c r="BN230" s="64">
        <f t="shared" si="38"/>
        <v>641.28000000000009</v>
      </c>
      <c r="BO230" s="64">
        <f t="shared" si="39"/>
        <v>1.5331196581196582</v>
      </c>
      <c r="BP230" s="64">
        <f t="shared" si="40"/>
        <v>1.5384615384615383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98</v>
      </c>
      <c r="Y231" s="384">
        <f t="shared" si="36"/>
        <v>98.399999999999991</v>
      </c>
      <c r="Z231" s="36">
        <f t="shared" si="41"/>
        <v>0.30873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109.10666666666667</v>
      </c>
      <c r="BN231" s="64">
        <f t="shared" si="38"/>
        <v>109.55200000000001</v>
      </c>
      <c r="BO231" s="64">
        <f t="shared" si="39"/>
        <v>0.26175213675213677</v>
      </c>
      <c r="BP231" s="64">
        <f t="shared" si="40"/>
        <v>0.26282051282051283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106</v>
      </c>
      <c r="Y233" s="384">
        <f t="shared" si="36"/>
        <v>108</v>
      </c>
      <c r="Z233" s="36">
        <f t="shared" si="41"/>
        <v>0.33884999999999998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118.01333333333335</v>
      </c>
      <c r="BN233" s="64">
        <f t="shared" si="38"/>
        <v>120.24000000000001</v>
      </c>
      <c r="BO233" s="64">
        <f t="shared" si="39"/>
        <v>0.28311965811965811</v>
      </c>
      <c r="BP233" s="64">
        <f t="shared" si="40"/>
        <v>0.28846153846153844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191</v>
      </c>
      <c r="Y234" s="384">
        <f t="shared" si="36"/>
        <v>192</v>
      </c>
      <c r="Z234" s="36">
        <f t="shared" si="41"/>
        <v>0.60240000000000005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213.12416666666667</v>
      </c>
      <c r="BN234" s="64">
        <f t="shared" si="38"/>
        <v>214.23999999999998</v>
      </c>
      <c r="BO234" s="64">
        <f t="shared" si="39"/>
        <v>0.51014957264957272</v>
      </c>
      <c r="BP234" s="64">
        <f t="shared" si="40"/>
        <v>0.51282051282051277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549.5557029177719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554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5.0248200000000001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1677</v>
      </c>
      <c r="Y236" s="385">
        <f>IFERROR(SUM(Y224:Y234),"0")</f>
        <v>1695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58</v>
      </c>
      <c r="Y241" s="384">
        <f>IFERROR(IF(X241="",0,CEILING((X241/$H241),1)*$H241),"")</f>
        <v>60</v>
      </c>
      <c r="Z241" s="36">
        <f>IFERROR(IF(Y241=0,"",ROUNDUP(Y241/H241,0)*0.00753),"")</f>
        <v>0.18825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64.573333333333338</v>
      </c>
      <c r="BN241" s="64">
        <f>IFERROR(Y241*I241/H241,"0")</f>
        <v>66.800000000000011</v>
      </c>
      <c r="BO241" s="64">
        <f>IFERROR(1/J241*(X241/H241),"0")</f>
        <v>0.15491452991452992</v>
      </c>
      <c r="BP241" s="64">
        <f>IFERROR(1/J241*(Y241/H241),"0")</f>
        <v>0.16025641025641024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24.166666666666668</v>
      </c>
      <c r="Y243" s="385">
        <f>IFERROR(Y238/H238,"0")+IFERROR(Y239/H239,"0")+IFERROR(Y240/H240,"0")+IFERROR(Y241/H241,"0")+IFERROR(Y242/H242,"0")</f>
        <v>25</v>
      </c>
      <c r="Z243" s="385">
        <f>IFERROR(IF(Z238="",0,Z238),"0")+IFERROR(IF(Z239="",0,Z239),"0")+IFERROR(IF(Z240="",0,Z240),"0")+IFERROR(IF(Z241="",0,Z241),"0")+IFERROR(IF(Z242="",0,Z242),"0")</f>
        <v>0.18825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58</v>
      </c>
      <c r="Y244" s="385">
        <f>IFERROR(SUM(Y238:Y242),"0")</f>
        <v>60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8</v>
      </c>
      <c r="Y254" s="384">
        <f t="shared" si="42"/>
        <v>8</v>
      </c>
      <c r="Z254" s="36">
        <f>IFERROR(IF(Y254=0,"",ROUNDUP(Y254/H254,0)*0.00937),"")</f>
        <v>1.874E-2</v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8.48</v>
      </c>
      <c r="BN254" s="64">
        <f t="shared" si="44"/>
        <v>8.48</v>
      </c>
      <c r="BO254" s="64">
        <f t="shared" si="45"/>
        <v>1.6666666666666666E-2</v>
      </c>
      <c r="BP254" s="64">
        <f t="shared" si="46"/>
        <v>1.6666666666666666E-2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2</v>
      </c>
      <c r="Y255" s="385">
        <f>IFERROR(Y247/H247,"0")+IFERROR(Y248/H248,"0")+IFERROR(Y249/H249,"0")+IFERROR(Y250/H250,"0")+IFERROR(Y251/H251,"0")+IFERROR(Y252/H252,"0")+IFERROR(Y253/H253,"0")+IFERROR(Y254/H254,"0")</f>
        <v>2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1.874E-2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8</v>
      </c>
      <c r="Y256" s="385">
        <f>IFERROR(SUM(Y247:Y254),"0")</f>
        <v>8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20</v>
      </c>
      <c r="Y263" s="384">
        <f t="shared" si="47"/>
        <v>20</v>
      </c>
      <c r="Z263" s="36">
        <f>IFERROR(IF(Y263=0,"",ROUNDUP(Y263/H263,0)*0.00937),"")</f>
        <v>4.6850000000000003E-2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21.200000000000003</v>
      </c>
      <c r="BN263" s="64">
        <f t="shared" si="49"/>
        <v>21.200000000000003</v>
      </c>
      <c r="BO263" s="64">
        <f t="shared" si="50"/>
        <v>4.1666666666666664E-2</v>
      </c>
      <c r="BP263" s="64">
        <f t="shared" si="51"/>
        <v>4.1666666666666664E-2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5</v>
      </c>
      <c r="Y267" s="385">
        <f>IFERROR(Y259/H259,"0")+IFERROR(Y260/H260,"0")+IFERROR(Y261/H261,"0")+IFERROR(Y262/H262,"0")+IFERROR(Y263/H263,"0")+IFERROR(Y264/H264,"0")+IFERROR(Y265/H265,"0")+IFERROR(Y266/H266,"0")</f>
        <v>5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4.6850000000000003E-2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20</v>
      </c>
      <c r="Y268" s="385">
        <f>IFERROR(SUM(Y259:Y266),"0")</f>
        <v>20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66</v>
      </c>
      <c r="Y295" s="384">
        <f>IFERROR(IF(X295="",0,CEILING((X295/$H295),1)*$H295),"")</f>
        <v>67.2</v>
      </c>
      <c r="Z295" s="36">
        <f>IFERROR(IF(Y295=0,"",ROUNDUP(Y295/H295,0)*0.00753),"")</f>
        <v>0.21084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73.48</v>
      </c>
      <c r="BN295" s="64">
        <f>IFERROR(Y295*I295/H295,"0")</f>
        <v>74.816000000000003</v>
      </c>
      <c r="BO295" s="64">
        <f>IFERROR(1/J295*(X295/H295),"0")</f>
        <v>0.17628205128205127</v>
      </c>
      <c r="BP295" s="64">
        <f>IFERROR(1/J295*(Y295/H295),"0")</f>
        <v>0.17948717948717952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233</v>
      </c>
      <c r="Y296" s="384">
        <f>IFERROR(IF(X296="",0,CEILING((X296/$H296),1)*$H296),"")</f>
        <v>235.2</v>
      </c>
      <c r="Z296" s="36">
        <f>IFERROR(IF(Y296=0,"",ROUNDUP(Y296/H296,0)*0.00753),"")</f>
        <v>0.73794000000000004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252.41666666666671</v>
      </c>
      <c r="BN296" s="64">
        <f>IFERROR(Y296*I296/H296,"0")</f>
        <v>254.8</v>
      </c>
      <c r="BO296" s="64">
        <f>IFERROR(1/J296*(X296/H296),"0")</f>
        <v>0.62232905982905984</v>
      </c>
      <c r="BP296" s="64">
        <f>IFERROR(1/J296*(Y296/H296),"0")</f>
        <v>0.62820512820512819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124.58333333333334</v>
      </c>
      <c r="Y298" s="385">
        <f>IFERROR(Y293/H293,"0")+IFERROR(Y294/H294,"0")+IFERROR(Y295/H295,"0")+IFERROR(Y296/H296,"0")+IFERROR(Y297/H297,"0")</f>
        <v>126</v>
      </c>
      <c r="Z298" s="385">
        <f>IFERROR(IF(Z293="",0,Z293),"0")+IFERROR(IF(Z294="",0,Z294),"0")+IFERROR(IF(Z295="",0,Z295),"0")+IFERROR(IF(Z296="",0,Z296),"0")+IFERROR(IF(Z297="",0,Z297),"0")</f>
        <v>0.94878000000000007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299</v>
      </c>
      <c r="Y299" s="385">
        <f>IFERROR(SUM(Y293:Y297),"0")</f>
        <v>302.39999999999998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34</v>
      </c>
      <c r="Y340" s="384">
        <f t="shared" si="62"/>
        <v>35.1</v>
      </c>
      <c r="Z340" s="36">
        <f>IFERROR(IF(Y340=0,"",ROUNDUP(Y340/H340,0)*0.00753),"")</f>
        <v>9.7890000000000005E-2</v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37.500740740740738</v>
      </c>
      <c r="BN340" s="64">
        <f t="shared" si="64"/>
        <v>38.714000000000006</v>
      </c>
      <c r="BO340" s="64">
        <f t="shared" si="65"/>
        <v>8.0721747388414047E-2</v>
      </c>
      <c r="BP340" s="64">
        <f t="shared" si="66"/>
        <v>8.3333333333333329E-2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12.592592592592592</v>
      </c>
      <c r="Y341" s="385">
        <f>IFERROR(Y335/H335,"0")+IFERROR(Y336/H336,"0")+IFERROR(Y337/H337,"0")+IFERROR(Y338/H338,"0")+IFERROR(Y339/H339,"0")+IFERROR(Y340/H340,"0")</f>
        <v>13</v>
      </c>
      <c r="Z341" s="385">
        <f>IFERROR(IF(Z335="",0,Z335),"0")+IFERROR(IF(Z336="",0,Z336),"0")+IFERROR(IF(Z337="",0,Z337),"0")+IFERROR(IF(Z338="",0,Z338),"0")+IFERROR(IF(Z339="",0,Z339),"0")+IFERROR(IF(Z340="",0,Z340),"0")</f>
        <v>9.7890000000000005E-2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34</v>
      </c>
      <c r="Y342" s="385">
        <f>IFERROR(SUM(Y335:Y340),"0")</f>
        <v>35.1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331</v>
      </c>
      <c r="Y344" s="384">
        <f>IFERROR(IF(X344="",0,CEILING((X344/$H344),1)*$H344),"")</f>
        <v>336</v>
      </c>
      <c r="Z344" s="36">
        <f>IFERROR(IF(Y344=0,"",ROUNDUP(Y344/H344,0)*0.02175),"")</f>
        <v>0.86999999999999988</v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353.22428571428571</v>
      </c>
      <c r="BN344" s="64">
        <f>IFERROR(Y344*I344/H344,"0")</f>
        <v>358.56</v>
      </c>
      <c r="BO344" s="64">
        <f>IFERROR(1/J344*(X344/H344),"0")</f>
        <v>0.703656462585034</v>
      </c>
      <c r="BP344" s="64">
        <f>IFERROR(1/J344*(Y344/H344),"0")</f>
        <v>0.71428571428571419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369</v>
      </c>
      <c r="Y345" s="384">
        <f>IFERROR(IF(X345="",0,CEILING((X345/$H345),1)*$H345),"")</f>
        <v>374.4</v>
      </c>
      <c r="Z345" s="36">
        <f>IFERROR(IF(Y345=0,"",ROUNDUP(Y345/H345,0)*0.02175),"")</f>
        <v>1.044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395.68153846153848</v>
      </c>
      <c r="BN345" s="64">
        <f>IFERROR(Y345*I345/H345,"0")</f>
        <v>401.47200000000004</v>
      </c>
      <c r="BO345" s="64">
        <f>IFERROR(1/J345*(X345/H345),"0")</f>
        <v>0.84478021978021967</v>
      </c>
      <c r="BP345" s="64">
        <f>IFERROR(1/J345*(Y345/H345),"0")</f>
        <v>0.8571428571428571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102</v>
      </c>
      <c r="Y346" s="384">
        <f>IFERROR(IF(X346="",0,CEILING((X346/$H346),1)*$H346),"")</f>
        <v>109.2</v>
      </c>
      <c r="Z346" s="36">
        <f>IFERROR(IF(Y346=0,"",ROUNDUP(Y346/H346,0)*0.02175),"")</f>
        <v>0.28275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108.84857142857143</v>
      </c>
      <c r="BN346" s="64">
        <f>IFERROR(Y346*I346/H346,"0")</f>
        <v>116.53200000000001</v>
      </c>
      <c r="BO346" s="64">
        <f>IFERROR(1/J346*(X346/H346),"0")</f>
        <v>0.21683673469387754</v>
      </c>
      <c r="BP346" s="64">
        <f>IFERROR(1/J346*(Y346/H346),"0")</f>
        <v>0.23214285714285712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98.855311355311358</v>
      </c>
      <c r="Y347" s="385">
        <f>IFERROR(Y344/H344,"0")+IFERROR(Y345/H345,"0")+IFERROR(Y346/H346,"0")</f>
        <v>101</v>
      </c>
      <c r="Z347" s="385">
        <f>IFERROR(IF(Z344="",0,Z344),"0")+IFERROR(IF(Z345="",0,Z345),"0")+IFERROR(IF(Z346="",0,Z346),"0")</f>
        <v>2.1967499999999998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802</v>
      </c>
      <c r="Y348" s="385">
        <f>IFERROR(SUM(Y344:Y346),"0")</f>
        <v>819.6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15</v>
      </c>
      <c r="Y352" s="384">
        <f>IFERROR(IF(X352="",0,CEILING((X352/$H352),1)*$H352),"")</f>
        <v>15.299999999999999</v>
      </c>
      <c r="Z352" s="36">
        <f>IFERROR(IF(Y352=0,"",ROUNDUP(Y352/H352,0)*0.00753),"")</f>
        <v>4.5179999999999998E-2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17.5</v>
      </c>
      <c r="BN352" s="64">
        <f>IFERROR(Y352*I352/H352,"0")</f>
        <v>17.850000000000001</v>
      </c>
      <c r="BO352" s="64">
        <f>IFERROR(1/J352*(X352/H352),"0")</f>
        <v>3.7707390648567124E-2</v>
      </c>
      <c r="BP352" s="64">
        <f>IFERROR(1/J352*(Y352/H352),"0")</f>
        <v>3.8461538461538464E-2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40</v>
      </c>
      <c r="Y353" s="384">
        <f>IFERROR(IF(X353="",0,CEILING((X353/$H353),1)*$H353),"")</f>
        <v>40.799999999999997</v>
      </c>
      <c r="Z353" s="36">
        <f>IFERROR(IF(Y353=0,"",ROUNDUP(Y353/H353,0)*0.00753),"")</f>
        <v>0.12048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45.490196078431374</v>
      </c>
      <c r="BN353" s="64">
        <f>IFERROR(Y353*I353/H353,"0")</f>
        <v>46.4</v>
      </c>
      <c r="BO353" s="64">
        <f>IFERROR(1/J353*(X353/H353),"0")</f>
        <v>0.10055304172951232</v>
      </c>
      <c r="BP353" s="64">
        <f>IFERROR(1/J353*(Y353/H353),"0")</f>
        <v>0.10256410256410256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21.568627450980394</v>
      </c>
      <c r="Y354" s="385">
        <f>IFERROR(Y350/H350,"0")+IFERROR(Y351/H351,"0")+IFERROR(Y352/H352,"0")+IFERROR(Y353/H353,"0")</f>
        <v>22</v>
      </c>
      <c r="Z354" s="385">
        <f>IFERROR(IF(Z350="",0,Z350),"0")+IFERROR(IF(Z351="",0,Z351),"0")+IFERROR(IF(Z352="",0,Z352),"0")+IFERROR(IF(Z353="",0,Z353),"0")</f>
        <v>0.16566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55</v>
      </c>
      <c r="Y355" s="385">
        <f>IFERROR(SUM(Y350:Y353),"0")</f>
        <v>56.099999999999994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38</v>
      </c>
      <c r="Y368" s="384">
        <f>IFERROR(IF(X368="",0,CEILING((X368/$H368),1)*$H368),"")</f>
        <v>40.5</v>
      </c>
      <c r="Z368" s="36">
        <f>IFERROR(IF(Y368=0,"",ROUNDUP(Y368/H368,0)*0.02175),"")</f>
        <v>0.10874999999999999</v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40.645925925925923</v>
      </c>
      <c r="BN368" s="64">
        <f>IFERROR(Y368*I368/H368,"0")</f>
        <v>43.32</v>
      </c>
      <c r="BO368" s="64">
        <f>IFERROR(1/J368*(X368/H368),"0")</f>
        <v>8.3774250440917117E-2</v>
      </c>
      <c r="BP368" s="64">
        <f>IFERROR(1/J368*(Y368/H368),"0")</f>
        <v>8.9285714285714274E-2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4.6913580246913584</v>
      </c>
      <c r="Y371" s="385">
        <f>IFERROR(Y368/H368,"0")+IFERROR(Y369/H369,"0")+IFERROR(Y370/H370,"0")</f>
        <v>5</v>
      </c>
      <c r="Z371" s="385">
        <f>IFERROR(IF(Z368="",0,Z368),"0")+IFERROR(IF(Z369="",0,Z369),"0")+IFERROR(IF(Z370="",0,Z370),"0")</f>
        <v>0.10874999999999999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38</v>
      </c>
      <c r="Y372" s="385">
        <f>IFERROR(SUM(Y368:Y370),"0")</f>
        <v>40.5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1145</v>
      </c>
      <c r="Y377" s="384">
        <f t="shared" si="67"/>
        <v>1155</v>
      </c>
      <c r="Z377" s="36">
        <f>IFERROR(IF(Y377=0,"",ROUNDUP(Y377/H377,0)*0.02175),"")</f>
        <v>1.67475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1181.6400000000001</v>
      </c>
      <c r="BN377" s="64">
        <f t="shared" si="69"/>
        <v>1191.96</v>
      </c>
      <c r="BO377" s="64">
        <f t="shared" si="70"/>
        <v>1.5902777777777777</v>
      </c>
      <c r="BP377" s="64">
        <f t="shared" si="71"/>
        <v>1.6041666666666665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1034</v>
      </c>
      <c r="Y379" s="384">
        <f t="shared" si="67"/>
        <v>1035</v>
      </c>
      <c r="Z379" s="36">
        <f>IFERROR(IF(Y379=0,"",ROUNDUP(Y379/H379,0)*0.02175),"")</f>
        <v>1.5007499999999998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1067.088</v>
      </c>
      <c r="BN379" s="64">
        <f t="shared" si="69"/>
        <v>1068.1200000000001</v>
      </c>
      <c r="BO379" s="64">
        <f t="shared" si="70"/>
        <v>1.4361111111111111</v>
      </c>
      <c r="BP379" s="64">
        <f t="shared" si="71"/>
        <v>1.4375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839</v>
      </c>
      <c r="Y381" s="384">
        <f t="shared" si="67"/>
        <v>840</v>
      </c>
      <c r="Z381" s="36">
        <f>IFERROR(IF(Y381=0,"",ROUNDUP(Y381/H381,0)*0.02175),"")</f>
        <v>1.218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865.84800000000007</v>
      </c>
      <c r="BN381" s="64">
        <f t="shared" si="69"/>
        <v>866.88</v>
      </c>
      <c r="BO381" s="64">
        <f t="shared" si="70"/>
        <v>1.1652777777777776</v>
      </c>
      <c r="BP381" s="64">
        <f t="shared" si="71"/>
        <v>1.1666666666666665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201.2</v>
      </c>
      <c r="Y385" s="385">
        <f>IFERROR(Y376/H376,"0")+IFERROR(Y377/H377,"0")+IFERROR(Y378/H378,"0")+IFERROR(Y379/H379,"0")+IFERROR(Y380/H380,"0")+IFERROR(Y381/H381,"0")+IFERROR(Y382/H382,"0")+IFERROR(Y383/H383,"0")+IFERROR(Y384/H384,"0")</f>
        <v>202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4.3934999999999995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3018</v>
      </c>
      <c r="Y386" s="385">
        <f>IFERROR(SUM(Y376:Y384),"0")</f>
        <v>3030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1017</v>
      </c>
      <c r="Y388" s="384">
        <f>IFERROR(IF(X388="",0,CEILING((X388/$H388),1)*$H388),"")</f>
        <v>1020</v>
      </c>
      <c r="Z388" s="36">
        <f>IFERROR(IF(Y388=0,"",ROUNDUP(Y388/H388,0)*0.02175),"")</f>
        <v>1.4789999999999999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1049.5440000000001</v>
      </c>
      <c r="BN388" s="64">
        <f>IFERROR(Y388*I388/H388,"0")</f>
        <v>1052.6400000000001</v>
      </c>
      <c r="BO388" s="64">
        <f>IFERROR(1/J388*(X388/H388),"0")</f>
        <v>1.4124999999999999</v>
      </c>
      <c r="BP388" s="64">
        <f>IFERROR(1/J388*(Y388/H388),"0")</f>
        <v>1.4166666666666665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67.8</v>
      </c>
      <c r="Y390" s="385">
        <f>IFERROR(Y388/H388,"0")+IFERROR(Y389/H389,"0")</f>
        <v>68</v>
      </c>
      <c r="Z390" s="385">
        <f>IFERROR(IF(Z388="",0,Z388),"0")+IFERROR(IF(Z389="",0,Z389),"0")</f>
        <v>1.4789999999999999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1017</v>
      </c>
      <c r="Y391" s="385">
        <f>IFERROR(SUM(Y388:Y389),"0")</f>
        <v>1020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226</v>
      </c>
      <c r="Y399" s="384">
        <f>IFERROR(IF(X399="",0,CEILING((X399/$H399),1)*$H399),"")</f>
        <v>226.2</v>
      </c>
      <c r="Z399" s="36">
        <f>IFERROR(IF(Y399=0,"",ROUNDUP(Y399/H399,0)*0.02175),"")</f>
        <v>0.63074999999999992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242.34153846153848</v>
      </c>
      <c r="BN399" s="64">
        <f>IFERROR(Y399*I399/H399,"0")</f>
        <v>242.55600000000004</v>
      </c>
      <c r="BO399" s="64">
        <f>IFERROR(1/J399*(X399/H399),"0")</f>
        <v>0.51739926739926734</v>
      </c>
      <c r="BP399" s="64">
        <f>IFERROR(1/J399*(Y399/H399),"0")</f>
        <v>0.51785714285714279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28.974358974358974</v>
      </c>
      <c r="Y401" s="385">
        <f>IFERROR(Y399/H399,"0")+IFERROR(Y400/H400,"0")</f>
        <v>29</v>
      </c>
      <c r="Z401" s="385">
        <f>IFERROR(IF(Z399="",0,Z399),"0")+IFERROR(IF(Z400="",0,Z400),"0")</f>
        <v>0.63074999999999992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226</v>
      </c>
      <c r="Y402" s="385">
        <f>IFERROR(SUM(Y399:Y400),"0")</f>
        <v>226.2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1509</v>
      </c>
      <c r="Y417" s="384">
        <f>IFERROR(IF(X417="",0,CEILING((X417/$H417),1)*$H417),"")</f>
        <v>1513.2</v>
      </c>
      <c r="Z417" s="36">
        <f>IFERROR(IF(Y417=0,"",ROUNDUP(Y417/H417,0)*0.02175),"")</f>
        <v>4.2195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1618.1123076923079</v>
      </c>
      <c r="BN417" s="64">
        <f>IFERROR(Y417*I417/H417,"0")</f>
        <v>1622.6160000000002</v>
      </c>
      <c r="BO417" s="64">
        <f>IFERROR(1/J417*(X417/H417),"0")</f>
        <v>3.4546703296703294</v>
      </c>
      <c r="BP417" s="64">
        <f>IFERROR(1/J417*(Y417/H417),"0")</f>
        <v>3.464285714285714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193.46153846153845</v>
      </c>
      <c r="Y422" s="385">
        <f>IFERROR(Y417/H417,"0")+IFERROR(Y418/H418,"0")+IFERROR(Y419/H419,"0")+IFERROR(Y420/H420,"0")+IFERROR(Y421/H421,"0")</f>
        <v>194</v>
      </c>
      <c r="Z422" s="385">
        <f>IFERROR(IF(Z417="",0,Z417),"0")+IFERROR(IF(Z418="",0,Z418),"0")+IFERROR(IF(Z419="",0,Z419),"0")+IFERROR(IF(Z420="",0,Z420),"0")+IFERROR(IF(Z421="",0,Z421),"0")</f>
        <v>4.2195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1509</v>
      </c>
      <c r="Y423" s="385">
        <f>IFERROR(SUM(Y417:Y421),"0")</f>
        <v>1513.2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66</v>
      </c>
      <c r="Y436" s="384">
        <f t="shared" si="72"/>
        <v>67.2</v>
      </c>
      <c r="Z436" s="36">
        <f>IFERROR(IF(Y436=0,"",ROUNDUP(Y436/H436,0)*0.00753),"")</f>
        <v>0.12048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69.614285714285714</v>
      </c>
      <c r="BN436" s="64">
        <f t="shared" si="74"/>
        <v>70.88</v>
      </c>
      <c r="BO436" s="64">
        <f t="shared" si="75"/>
        <v>0.10073260073260072</v>
      </c>
      <c r="BP436" s="64">
        <f t="shared" si="76"/>
        <v>0.10256410256410256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108</v>
      </c>
      <c r="Y438" s="384">
        <f t="shared" si="72"/>
        <v>109.2</v>
      </c>
      <c r="Z438" s="36">
        <f>IFERROR(IF(Y438=0,"",ROUNDUP(Y438/H438,0)*0.00753),"")</f>
        <v>0.19578000000000001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113.9142857142857</v>
      </c>
      <c r="BN438" s="64">
        <f t="shared" si="74"/>
        <v>115.17999999999999</v>
      </c>
      <c r="BO438" s="64">
        <f t="shared" si="75"/>
        <v>0.1648351648351648</v>
      </c>
      <c r="BP438" s="64">
        <f t="shared" si="76"/>
        <v>0.16666666666666666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48</v>
      </c>
      <c r="Y446" s="384">
        <f t="shared" si="72"/>
        <v>48.300000000000004</v>
      </c>
      <c r="Z446" s="36">
        <f t="shared" si="77"/>
        <v>0.11546000000000001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50.971428571428568</v>
      </c>
      <c r="BN446" s="64">
        <f t="shared" si="74"/>
        <v>51.29</v>
      </c>
      <c r="BO446" s="64">
        <f t="shared" si="75"/>
        <v>9.7680097680097694E-2</v>
      </c>
      <c r="BP446" s="64">
        <f t="shared" si="76"/>
        <v>9.8290598290598302E-2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48</v>
      </c>
      <c r="Y451" s="384">
        <f t="shared" si="72"/>
        <v>48.300000000000004</v>
      </c>
      <c r="Z451" s="36">
        <f t="shared" si="77"/>
        <v>0.11546000000000001</v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50.971428571428568</v>
      </c>
      <c r="BN451" s="64">
        <f t="shared" si="74"/>
        <v>51.29</v>
      </c>
      <c r="BO451" s="64">
        <f t="shared" si="75"/>
        <v>9.7680097680097694E-2</v>
      </c>
      <c r="BP451" s="64">
        <f t="shared" si="76"/>
        <v>9.8290598290598302E-2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87.142857142857139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88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0.54718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270</v>
      </c>
      <c r="Y457" s="385">
        <f>IFERROR(SUM(Y435:Y455),"0")</f>
        <v>273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225</v>
      </c>
      <c r="Y501" s="384">
        <f t="shared" si="83"/>
        <v>227.04000000000002</v>
      </c>
      <c r="Z501" s="36">
        <f t="shared" si="84"/>
        <v>0.51427999999999996</v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240.34090909090909</v>
      </c>
      <c r="BN501" s="64">
        <f t="shared" si="86"/>
        <v>242.51999999999998</v>
      </c>
      <c r="BO501" s="64">
        <f t="shared" si="87"/>
        <v>0.40974650349650349</v>
      </c>
      <c r="BP501" s="64">
        <f t="shared" si="88"/>
        <v>0.41346153846153849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761</v>
      </c>
      <c r="Y503" s="384">
        <f t="shared" si="83"/>
        <v>765.6</v>
      </c>
      <c r="Z503" s="36">
        <f t="shared" si="84"/>
        <v>1.7342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812.88636363636363</v>
      </c>
      <c r="BN503" s="64">
        <f t="shared" si="86"/>
        <v>817.79999999999984</v>
      </c>
      <c r="BO503" s="64">
        <f t="shared" si="87"/>
        <v>1.3858537296037297</v>
      </c>
      <c r="BP503" s="64">
        <f t="shared" si="88"/>
        <v>1.3942307692307694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908</v>
      </c>
      <c r="Y505" s="384">
        <f t="shared" si="83"/>
        <v>908.16000000000008</v>
      </c>
      <c r="Z505" s="36">
        <f t="shared" si="84"/>
        <v>2.0571199999999998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969.90909090909088</v>
      </c>
      <c r="BN505" s="64">
        <f t="shared" si="86"/>
        <v>970.07999999999993</v>
      </c>
      <c r="BO505" s="64">
        <f t="shared" si="87"/>
        <v>1.6535547785547786</v>
      </c>
      <c r="BP505" s="64">
        <f t="shared" si="88"/>
        <v>1.653846153846154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358.71212121212125</v>
      </c>
      <c r="Y508" s="385">
        <f>IFERROR(Y500/H500,"0")+IFERROR(Y501/H501,"0")+IFERROR(Y502/H502,"0")+IFERROR(Y503/H503,"0")+IFERROR(Y504/H504,"0")+IFERROR(Y505/H505,"0")+IFERROR(Y506/H506,"0")+IFERROR(Y507/H507,"0")</f>
        <v>360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4.3056000000000001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1894</v>
      </c>
      <c r="Y509" s="385">
        <f>IFERROR(SUM(Y500:Y507),"0")</f>
        <v>1900.8000000000002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491</v>
      </c>
      <c r="Y511" s="384">
        <f>IFERROR(IF(X511="",0,CEILING((X511/$H511),1)*$H511),"")</f>
        <v>491.04</v>
      </c>
      <c r="Z511" s="36">
        <f>IFERROR(IF(Y511=0,"",ROUNDUP(Y511/H511,0)*0.01196),"")</f>
        <v>1.1122799999999999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524.47727272727263</v>
      </c>
      <c r="BN511" s="64">
        <f>IFERROR(Y511*I511/H511,"0")</f>
        <v>524.52</v>
      </c>
      <c r="BO511" s="64">
        <f>IFERROR(1/J511*(X511/H511),"0")</f>
        <v>0.89415792540792538</v>
      </c>
      <c r="BP511" s="64">
        <f>IFERROR(1/J511*(Y511/H511),"0")</f>
        <v>0.89423076923076927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92.992424242424235</v>
      </c>
      <c r="Y513" s="385">
        <f>IFERROR(Y511/H511,"0")+IFERROR(Y512/H512,"0")</f>
        <v>93</v>
      </c>
      <c r="Z513" s="385">
        <f>IFERROR(IF(Z511="",0,Z511),"0")+IFERROR(IF(Z512="",0,Z512),"0")</f>
        <v>1.1122799999999999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491</v>
      </c>
      <c r="Y514" s="385">
        <f>IFERROR(SUM(Y511:Y512),"0")</f>
        <v>491.04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184</v>
      </c>
      <c r="Y516" s="384">
        <f t="shared" ref="Y516:Y521" si="89">IFERROR(IF(X516="",0,CEILING((X516/$H516),1)*$H516),"")</f>
        <v>184.8</v>
      </c>
      <c r="Z516" s="36">
        <f>IFERROR(IF(Y516=0,"",ROUNDUP(Y516/H516,0)*0.01196),"")</f>
        <v>0.41860000000000003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196.54545454545453</v>
      </c>
      <c r="BN516" s="64">
        <f t="shared" ref="BN516:BN521" si="91">IFERROR(Y516*I516/H516,"0")</f>
        <v>197.39999999999998</v>
      </c>
      <c r="BO516" s="64">
        <f t="shared" ref="BO516:BO521" si="92">IFERROR(1/J516*(X516/H516),"0")</f>
        <v>0.33508158508158503</v>
      </c>
      <c r="BP516" s="64">
        <f t="shared" ref="BP516:BP521" si="93">IFERROR(1/J516*(Y516/H516),"0")</f>
        <v>0.33653846153846156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345</v>
      </c>
      <c r="Y517" s="384">
        <f t="shared" si="89"/>
        <v>348.48</v>
      </c>
      <c r="Z517" s="36">
        <f>IFERROR(IF(Y517=0,"",ROUNDUP(Y517/H517,0)*0.01196),"")</f>
        <v>0.78936000000000006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368.52272727272725</v>
      </c>
      <c r="BN517" s="64">
        <f t="shared" si="91"/>
        <v>372.24</v>
      </c>
      <c r="BO517" s="64">
        <f t="shared" si="92"/>
        <v>0.62827797202797209</v>
      </c>
      <c r="BP517" s="64">
        <f t="shared" si="93"/>
        <v>0.63461538461538469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606</v>
      </c>
      <c r="Y518" s="384">
        <f t="shared" si="89"/>
        <v>607.20000000000005</v>
      </c>
      <c r="Z518" s="36">
        <f>IFERROR(IF(Y518=0,"",ROUNDUP(Y518/H518,0)*0.01196),"")</f>
        <v>1.3754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647.31818181818176</v>
      </c>
      <c r="BN518" s="64">
        <f t="shared" si="91"/>
        <v>648.6</v>
      </c>
      <c r="BO518" s="64">
        <f t="shared" si="92"/>
        <v>1.103583916083916</v>
      </c>
      <c r="BP518" s="64">
        <f t="shared" si="93"/>
        <v>1.1057692307692308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214.96212121212119</v>
      </c>
      <c r="Y522" s="385">
        <f>IFERROR(Y516/H516,"0")+IFERROR(Y517/H517,"0")+IFERROR(Y518/H518,"0")+IFERROR(Y519/H519,"0")+IFERROR(Y520/H520,"0")+IFERROR(Y521/H521,"0")</f>
        <v>216</v>
      </c>
      <c r="Z522" s="385">
        <f>IFERROR(IF(Z516="",0,Z516),"0")+IFERROR(IF(Z517="",0,Z517),"0")+IFERROR(IF(Z518="",0,Z518),"0")+IFERROR(IF(Z519="",0,Z519),"0")+IFERROR(IF(Z520="",0,Z520),"0")+IFERROR(IF(Z521="",0,Z521),"0")</f>
        <v>2.5833599999999999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1135</v>
      </c>
      <c r="Y523" s="385">
        <f>IFERROR(SUM(Y516:Y521),"0")</f>
        <v>1140.48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17065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17210.420000000002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18096.57243743688</v>
      </c>
      <c r="Y596" s="385">
        <f>IFERROR(SUM(BN22:BN592),"0")</f>
        <v>18251.274000000005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33</v>
      </c>
      <c r="Y597" s="38">
        <f>ROUNDUP(SUM(BP22:BP592),0)</f>
        <v>33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18921.57243743688</v>
      </c>
      <c r="Y598" s="385">
        <f>GrossWeightTotalR+PalletQtyTotalR*25</f>
        <v>19076.274000000005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2941.3166783944334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2967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38.346249999999991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378.70000000000005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848.00000000000011</v>
      </c>
      <c r="E605" s="46">
        <f>IFERROR(Y105*1,"0")+IFERROR(Y106*1,"0")+IFERROR(Y107*1,"0")+IFERROR(Y108*1,"0")+IFERROR(Y109*1,"0")+IFERROR(Y113*1,"0")+IFERROR(Y114*1,"0")+IFERROR(Y115*1,"0")+IFERROR(Y116*1,"0")+IFERROR(Y117*1,"0")</f>
        <v>1135.8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1668.7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92.4</v>
      </c>
      <c r="I605" s="46">
        <f>IFERROR(Y191*1,"0")+IFERROR(Y192*1,"0")+IFERROR(Y193*1,"0")+IFERROR(Y194*1,"0")+IFERROR(Y195*1,"0")+IFERROR(Y196*1,"0")+IFERROR(Y197*1,"0")+IFERROR(Y198*1,"0")</f>
        <v>375.9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1834.5</v>
      </c>
      <c r="K605" s="46">
        <f>IFERROR(Y247*1,"0")+IFERROR(Y248*1,"0")+IFERROR(Y249*1,"0")+IFERROR(Y250*1,"0")+IFERROR(Y251*1,"0")+IFERROR(Y252*1,"0")+IFERROR(Y253*1,"0")+IFERROR(Y254*1,"0")</f>
        <v>8</v>
      </c>
      <c r="L605" s="381"/>
      <c r="M605" s="46">
        <f>IFERROR(Y259*1,"0")+IFERROR(Y260*1,"0")+IFERROR(Y261*1,"0")+IFERROR(Y262*1,"0")+IFERROR(Y263*1,"0")+IFERROR(Y264*1,"0")+IFERROR(Y265*1,"0")+IFERROR(Y266*1,"0")</f>
        <v>20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302.39999999999998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910.8</v>
      </c>
      <c r="V605" s="46">
        <f>IFERROR(Y364*1,"0")+IFERROR(Y368*1,"0")+IFERROR(Y369*1,"0")+IFERROR(Y370*1,"0")</f>
        <v>40.5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4276.2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1513.2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273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3532.3200000000006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2024-09-05T08:17:03Z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