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E33115-38B0-4DAD-8FB5-A2EFBCB1C6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4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Y298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BP28" i="1"/>
  <c r="BN28" i="1"/>
  <c r="Z28" i="1"/>
  <c r="BP34" i="1"/>
  <c r="BN34" i="1"/>
  <c r="Z34" i="1"/>
  <c r="BP56" i="1"/>
  <c r="BN56" i="1"/>
  <c r="Z56" i="1"/>
  <c r="D605" i="1"/>
  <c r="Y76" i="1"/>
  <c r="BP68" i="1"/>
  <c r="BN68" i="1"/>
  <c r="Z68" i="1"/>
  <c r="BP72" i="1"/>
  <c r="BN72" i="1"/>
  <c r="Z72" i="1"/>
  <c r="BP75" i="1"/>
  <c r="BN75" i="1"/>
  <c r="Z75" i="1"/>
  <c r="Y77" i="1"/>
  <c r="Y82" i="1"/>
  <c r="BP79" i="1"/>
  <c r="BN79" i="1"/>
  <c r="Z79" i="1"/>
  <c r="Z81" i="1" s="1"/>
  <c r="BP87" i="1"/>
  <c r="BN87" i="1"/>
  <c r="Z87" i="1"/>
  <c r="Z101" i="1"/>
  <c r="BP99" i="1"/>
  <c r="BN99" i="1"/>
  <c r="Z99" i="1"/>
  <c r="BP108" i="1"/>
  <c r="BN108" i="1"/>
  <c r="Z108" i="1"/>
  <c r="BP116" i="1"/>
  <c r="BN116" i="1"/>
  <c r="Z116" i="1"/>
  <c r="BP125" i="1"/>
  <c r="BN125" i="1"/>
  <c r="Z125" i="1"/>
  <c r="H9" i="1"/>
  <c r="B605" i="1"/>
  <c r="Y24" i="1"/>
  <c r="X596" i="1"/>
  <c r="X597" i="1"/>
  <c r="X599" i="1"/>
  <c r="Y37" i="1"/>
  <c r="BP26" i="1"/>
  <c r="Y597" i="1" s="1"/>
  <c r="BN26" i="1"/>
  <c r="Y596" i="1" s="1"/>
  <c r="Z26" i="1"/>
  <c r="Z36" i="1" s="1"/>
  <c r="BP30" i="1"/>
  <c r="BN30" i="1"/>
  <c r="Z30" i="1"/>
  <c r="Y36" i="1"/>
  <c r="Y599" i="1" s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0" i="1"/>
  <c r="BN70" i="1"/>
  <c r="Z70" i="1"/>
  <c r="BP73" i="1"/>
  <c r="BN73" i="1"/>
  <c r="Z73" i="1"/>
  <c r="Y81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Y102" i="1"/>
  <c r="Y101" i="1"/>
  <c r="Z110" i="1"/>
  <c r="BP106" i="1"/>
  <c r="BN106" i="1"/>
  <c r="Z106" i="1"/>
  <c r="Y110" i="1"/>
  <c r="BP114" i="1"/>
  <c r="BN114" i="1"/>
  <c r="Z114" i="1"/>
  <c r="Z118" i="1" s="1"/>
  <c r="Y118" i="1"/>
  <c r="Z127" i="1"/>
  <c r="BP123" i="1"/>
  <c r="BN123" i="1"/>
  <c r="Z123" i="1"/>
  <c r="Y127" i="1"/>
  <c r="C605" i="1"/>
  <c r="Y59" i="1"/>
  <c r="E605" i="1"/>
  <c r="Y111" i="1"/>
  <c r="F605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68" i="1"/>
  <c r="Y278" i="1"/>
  <c r="Y283" i="1"/>
  <c r="Y290" i="1"/>
  <c r="Y299" i="1"/>
  <c r="Y304" i="1"/>
  <c r="Y309" i="1"/>
  <c r="Y313" i="1"/>
  <c r="BP330" i="1"/>
  <c r="BN330" i="1"/>
  <c r="Z330" i="1"/>
  <c r="BP338" i="1"/>
  <c r="BN338" i="1"/>
  <c r="Z338" i="1"/>
  <c r="BP346" i="1"/>
  <c r="BN346" i="1"/>
  <c r="Z346" i="1"/>
  <c r="Y348" i="1"/>
  <c r="BP352" i="1"/>
  <c r="BN352" i="1"/>
  <c r="Z352" i="1"/>
  <c r="Z354" i="1" s="1"/>
  <c r="BP369" i="1"/>
  <c r="BN369" i="1"/>
  <c r="Z369" i="1"/>
  <c r="Z371" i="1" s="1"/>
  <c r="BP379" i="1"/>
  <c r="BN379" i="1"/>
  <c r="Z379" i="1"/>
  <c r="BP383" i="1"/>
  <c r="BN383" i="1"/>
  <c r="Z383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R605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Z289" i="1" s="1"/>
  <c r="BN286" i="1"/>
  <c r="BP286" i="1"/>
  <c r="Z288" i="1"/>
  <c r="BN288" i="1"/>
  <c r="Y289" i="1"/>
  <c r="Z293" i="1"/>
  <c r="Z298" i="1" s="1"/>
  <c r="BN293" i="1"/>
  <c r="BP293" i="1"/>
  <c r="Z295" i="1"/>
  <c r="BN295" i="1"/>
  <c r="Z297" i="1"/>
  <c r="BN297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U605" i="1"/>
  <c r="Y325" i="1"/>
  <c r="Z318" i="1"/>
  <c r="Z325" i="1" s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Z347" i="1" s="1"/>
  <c r="Y355" i="1"/>
  <c r="Y354" i="1"/>
  <c r="Z360" i="1"/>
  <c r="BP358" i="1"/>
  <c r="BN358" i="1"/>
  <c r="Z358" i="1"/>
  <c r="Y371" i="1"/>
  <c r="BP377" i="1"/>
  <c r="BN377" i="1"/>
  <c r="Z377" i="1"/>
  <c r="Z385" i="1" s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Z396" i="1" s="1"/>
  <c r="X605" i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Z422" i="1" s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Y598" i="1" l="1"/>
  <c r="Z575" i="1"/>
  <c r="Z561" i="1"/>
  <c r="Z522" i="1"/>
  <c r="Z508" i="1"/>
  <c r="X598" i="1"/>
  <c r="Z544" i="1"/>
  <c r="Z479" i="1"/>
  <c r="Z456" i="1"/>
  <c r="Z243" i="1"/>
  <c r="Z199" i="1"/>
  <c r="Z180" i="1"/>
  <c r="Z172" i="1"/>
  <c r="Y595" i="1"/>
  <c r="Z76" i="1"/>
  <c r="Z600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<sst xmlns="http://schemas.openxmlformats.org/spreadsheetml/2006/main" count="2464" uniqueCount="786">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</sst>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96</v>
      </c>
      <c r="Y53" s="384">
        <f t="shared" ref="Y53:Y58" si="6">IFERROR(IF(X53="",0,CEILING((X53/$H53),1)*$H53),"")</f>
        <v>97.2</v>
      </c>
      <c r="Z53" s="36">
        <f>IFERROR(IF(Y53=0,"",ROUNDUP(Y53/H53,0)*0.02175),"")</f>
        <v>0.19574999999999998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100.26666666666665</v>
      </c>
      <c r="BN53" s="64">
        <f t="shared" ref="BN53:BN58" si="8">IFERROR(Y53*I53/H53,"0")</f>
        <v>101.51999999999998</v>
      </c>
      <c r="BO53" s="64">
        <f t="shared" ref="BO53:BO58" si="9">IFERROR(1/J53*(X53/H53),"0")</f>
        <v>0.15873015873015869</v>
      </c>
      <c r="BP53" s="64">
        <f t="shared" ref="BP53:BP58" si="10">IFERROR(1/J53*(Y53/H53),"0")</f>
        <v>0.1607142857142857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8.8888888888888875</v>
      </c>
      <c r="Y59" s="385">
        <f>IFERROR(Y53/H53,"0")+IFERROR(Y54/H54,"0")+IFERROR(Y55/H55,"0")+IFERROR(Y56/H56,"0")+IFERROR(Y57/H57,"0")+IFERROR(Y58/H58,"0")</f>
        <v>9</v>
      </c>
      <c r="Z59" s="385">
        <f>IFERROR(IF(Z53="",0,Z53),"0")+IFERROR(IF(Z54="",0,Z54),"0")+IFERROR(IF(Z55="",0,Z55),"0")+IFERROR(IF(Z56="",0,Z56),"0")+IFERROR(IF(Z57="",0,Z57),"0")+IFERROR(IF(Z58="",0,Z58),"0")</f>
        <v>0.19574999999999998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96</v>
      </c>
      <c r="Y60" s="385">
        <f>IFERROR(SUM(Y53:Y58),"0")</f>
        <v>97.2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78</v>
      </c>
      <c r="Y79" s="384">
        <f>IFERROR(IF(X79="",0,CEILING((X79/$H79),1)*$H79),"")</f>
        <v>86.4</v>
      </c>
      <c r="Z79" s="36">
        <f>IFERROR(IF(Y79=0,"",ROUNDUP(Y79/H79,0)*0.02175),"")</f>
        <v>0.17399999999999999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81.466666666666654</v>
      </c>
      <c r="BN79" s="64">
        <f>IFERROR(Y79*I79/H79,"0")</f>
        <v>90.24</v>
      </c>
      <c r="BO79" s="64">
        <f>IFERROR(1/J79*(X79/H79),"0")</f>
        <v>0.12896825396825395</v>
      </c>
      <c r="BP79" s="64">
        <f>IFERROR(1/J79*(Y79/H79),"0")</f>
        <v>0.14285714285714285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7.2222222222222214</v>
      </c>
      <c r="Y81" s="385">
        <f>IFERROR(Y79/H79,"0")+IFERROR(Y80/H80,"0")</f>
        <v>8</v>
      </c>
      <c r="Z81" s="385">
        <f>IFERROR(IF(Z79="",0,Z79),"0")+IFERROR(IF(Z80="",0,Z80),"0")</f>
        <v>0.17399999999999999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78</v>
      </c>
      <c r="Y82" s="385">
        <f>IFERROR(SUM(Y79:Y80),"0")</f>
        <v>86.4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12</v>
      </c>
      <c r="Y88" s="384">
        <f t="shared" si="16"/>
        <v>12.6</v>
      </c>
      <c r="Z88" s="36">
        <f>IFERROR(IF(Y88=0,"",ROUNDUP(Y88/H88,0)*0.00502),"")</f>
        <v>3.5140000000000005E-2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12.666666666666664</v>
      </c>
      <c r="BN88" s="64">
        <f t="shared" si="18"/>
        <v>13.299999999999999</v>
      </c>
      <c r="BO88" s="64">
        <f t="shared" si="19"/>
        <v>2.8490028490028491E-2</v>
      </c>
      <c r="BP88" s="64">
        <f t="shared" si="20"/>
        <v>2.9914529914529919E-2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12</v>
      </c>
      <c r="Y89" s="384">
        <f t="shared" si="16"/>
        <v>12.6</v>
      </c>
      <c r="Z89" s="36">
        <f>IFERROR(IF(Y89=0,"",ROUNDUP(Y89/H89,0)*0.00502),"")</f>
        <v>3.5140000000000005E-2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12.666666666666664</v>
      </c>
      <c r="BN89" s="64">
        <f t="shared" si="18"/>
        <v>13.299999999999999</v>
      </c>
      <c r="BO89" s="64">
        <f t="shared" si="19"/>
        <v>2.8490028490028491E-2</v>
      </c>
      <c r="BP89" s="64">
        <f t="shared" si="20"/>
        <v>2.9914529914529919E-2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13.333333333333332</v>
      </c>
      <c r="Y90" s="385">
        <f>IFERROR(Y84/H84,"0")+IFERROR(Y85/H85,"0")+IFERROR(Y86/H86,"0")+IFERROR(Y87/H87,"0")+IFERROR(Y88/H88,"0")+IFERROR(Y89/H89,"0")</f>
        <v>14</v>
      </c>
      <c r="Z90" s="385">
        <f>IFERROR(IF(Z84="",0,Z84),"0")+IFERROR(IF(Z85="",0,Z85),"0")+IFERROR(IF(Z86="",0,Z86),"0")+IFERROR(IF(Z87="",0,Z87),"0")+IFERROR(IF(Z88="",0,Z88),"0")+IFERROR(IF(Z89="",0,Z89),"0")</f>
        <v>7.0280000000000009E-2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24</v>
      </c>
      <c r="Y91" s="385">
        <f>IFERROR(SUM(Y84:Y89),"0")</f>
        <v>25.2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39</v>
      </c>
      <c r="Y105" s="384">
        <f>IFERROR(IF(X105="",0,CEILING((X105/$H105),1)*$H105),"")</f>
        <v>43.2</v>
      </c>
      <c r="Z105" s="36">
        <f>IFERROR(IF(Y105=0,"",ROUNDUP(Y105/H105,0)*0.02175),"")</f>
        <v>8.6999999999999994E-2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40.733333333333327</v>
      </c>
      <c r="BN105" s="64">
        <f>IFERROR(Y105*I105/H105,"0")</f>
        <v>45.12</v>
      </c>
      <c r="BO105" s="64">
        <f>IFERROR(1/J105*(X105/H105),"0")</f>
        <v>6.4484126984126977E-2</v>
      </c>
      <c r="BP105" s="64">
        <f>IFERROR(1/J105*(Y105/H105),"0")</f>
        <v>7.1428571428571425E-2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3.6111111111111107</v>
      </c>
      <c r="Y110" s="385">
        <f>IFERROR(Y105/H105,"0")+IFERROR(Y106/H106,"0")+IFERROR(Y107/H107,"0")+IFERROR(Y108/H108,"0")+IFERROR(Y109/H109,"0")</f>
        <v>4</v>
      </c>
      <c r="Z110" s="385">
        <f>IFERROR(IF(Z105="",0,Z105),"0")+IFERROR(IF(Z106="",0,Z106),"0")+IFERROR(IF(Z107="",0,Z107),"0")+IFERROR(IF(Z108="",0,Z108),"0")+IFERROR(IF(Z109="",0,Z109),"0")</f>
        <v>8.6999999999999994E-2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39</v>
      </c>
      <c r="Y111" s="385">
        <f>IFERROR(SUM(Y105:Y109),"0")</f>
        <v>43.2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9</v>
      </c>
      <c r="Y123" s="384">
        <f>IFERROR(IF(X123="",0,CEILING((X123/$H123),1)*$H123),"")</f>
        <v>11.2</v>
      </c>
      <c r="Z123" s="36">
        <f>IFERROR(IF(Y123=0,"",ROUNDUP(Y123/H123,0)*0.02175),"")</f>
        <v>2.1749999999999999E-2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9.3857142857142861</v>
      </c>
      <c r="BN123" s="64">
        <f>IFERROR(Y123*I123/H123,"0")</f>
        <v>11.680000000000001</v>
      </c>
      <c r="BO123" s="64">
        <f>IFERROR(1/J123*(X123/H123),"0")</f>
        <v>1.4349489795918368E-2</v>
      </c>
      <c r="BP123" s="64">
        <f>IFERROR(1/J123*(Y123/H123),"0")</f>
        <v>1.7857142857142856E-2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0.8035714285714286</v>
      </c>
      <c r="Y127" s="385">
        <f>IFERROR(Y122/H122,"0")+IFERROR(Y123/H123,"0")+IFERROR(Y124/H124,"0")+IFERROR(Y125/H125,"0")+IFERROR(Y126/H126,"0")</f>
        <v>1</v>
      </c>
      <c r="Z127" s="385">
        <f>IFERROR(IF(Z122="",0,Z122),"0")+IFERROR(IF(Z123="",0,Z123),"0")+IFERROR(IF(Z124="",0,Z124),"0")+IFERROR(IF(Z125="",0,Z125),"0")+IFERROR(IF(Z126="",0,Z126),"0")</f>
        <v>2.1749999999999999E-2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9</v>
      </c>
      <c r="Y128" s="385">
        <f>IFERROR(SUM(Y122:Y126),"0")</f>
        <v>11.2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40</v>
      </c>
      <c r="Y130" s="384">
        <f>IFERROR(IF(X130="",0,CEILING((X130/$H130),1)*$H130),"")</f>
        <v>43.2</v>
      </c>
      <c r="Z130" s="36">
        <f>IFERROR(IF(Y130=0,"",ROUNDUP(Y130/H130,0)*0.02175),"")</f>
        <v>8.6999999999999994E-2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41.777777777777771</v>
      </c>
      <c r="BN130" s="64">
        <f>IFERROR(Y130*I130/H130,"0")</f>
        <v>45.12</v>
      </c>
      <c r="BO130" s="64">
        <f>IFERROR(1/J130*(X130/H130),"0")</f>
        <v>7.7160493827160476E-2</v>
      </c>
      <c r="BP130" s="64">
        <f>IFERROR(1/J130*(Y130/H130),"0")</f>
        <v>8.3333333333333329E-2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20</v>
      </c>
      <c r="Y133" s="38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12.037037037037038</v>
      </c>
      <c r="Y135" s="385">
        <f>IFERROR(Y130/H130,"0")+IFERROR(Y131/H131,"0")+IFERROR(Y132/H132,"0")+IFERROR(Y133/H133,"0")+IFERROR(Y134/H134,"0")</f>
        <v>13</v>
      </c>
      <c r="Z135" s="385">
        <f>IFERROR(IF(Z130="",0,Z130),"0")+IFERROR(IF(Z131="",0,Z131),"0")+IFERROR(IF(Z132="",0,Z132),"0")+IFERROR(IF(Z133="",0,Z133),"0")+IFERROR(IF(Z134="",0,Z134),"0")</f>
        <v>0.15476999999999999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60</v>
      </c>
      <c r="Y136" s="385">
        <f>IFERROR(SUM(Y130:Y134),"0")</f>
        <v>64.8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114</v>
      </c>
      <c r="Y213" s="384">
        <f t="shared" ref="Y213:Y220" si="31">IFERROR(IF(X213="",0,CEILING((X213/$H213),1)*$H213),"")</f>
        <v>118.80000000000001</v>
      </c>
      <c r="Z213" s="36">
        <f>IFERROR(IF(Y213=0,"",ROUNDUP(Y213/H213,0)*0.00937),"")</f>
        <v>0.20613999999999999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118.43333333333334</v>
      </c>
      <c r="BN213" s="64">
        <f t="shared" ref="BN213:BN220" si="33">IFERROR(Y213*I213/H213,"0")</f>
        <v>123.42</v>
      </c>
      <c r="BO213" s="64">
        <f t="shared" ref="BO213:BO220" si="34">IFERROR(1/J213*(X213/H213),"0")</f>
        <v>0.17592592592592593</v>
      </c>
      <c r="BP213" s="64">
        <f t="shared" ref="BP213:BP220" si="35">IFERROR(1/J213*(Y213/H213),"0")</f>
        <v>0.18333333333333332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158</v>
      </c>
      <c r="Y214" s="384">
        <f t="shared" si="31"/>
        <v>162</v>
      </c>
      <c r="Z214" s="36">
        <f>IFERROR(IF(Y214=0,"",ROUNDUP(Y214/H214,0)*0.00937),"")</f>
        <v>0.28110000000000002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164.14444444444445</v>
      </c>
      <c r="BN214" s="64">
        <f t="shared" si="33"/>
        <v>168.3</v>
      </c>
      <c r="BO214" s="64">
        <f t="shared" si="34"/>
        <v>0.24382716049382713</v>
      </c>
      <c r="BP214" s="64">
        <f t="shared" si="35"/>
        <v>0.24999999999999997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50.370370370370367</v>
      </c>
      <c r="Y221" s="385">
        <f>IFERROR(Y213/H213,"0")+IFERROR(Y214/H214,"0")+IFERROR(Y215/H215,"0")+IFERROR(Y216/H216,"0")+IFERROR(Y217/H217,"0")+IFERROR(Y218/H218,"0")+IFERROR(Y219/H219,"0")+IFERROR(Y220/H220,"0")</f>
        <v>52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0.48724000000000001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272</v>
      </c>
      <c r="Y222" s="385">
        <f>IFERROR(SUM(Y213:Y220),"0")</f>
        <v>280.8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69</v>
      </c>
      <c r="Y225" s="384">
        <f t="shared" si="36"/>
        <v>70.2</v>
      </c>
      <c r="Z225" s="36">
        <f>IFERROR(IF(Y225=0,"",ROUNDUP(Y225/H225,0)*0.02175),"")</f>
        <v>0.19574999999999998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73.989230769230787</v>
      </c>
      <c r="BN225" s="64">
        <f t="shared" si="38"/>
        <v>75.27600000000001</v>
      </c>
      <c r="BO225" s="64">
        <f t="shared" si="39"/>
        <v>0.15796703296703296</v>
      </c>
      <c r="BP225" s="64">
        <f t="shared" si="40"/>
        <v>0.1607142857142857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72</v>
      </c>
      <c r="Y228" s="384">
        <f t="shared" si="36"/>
        <v>72</v>
      </c>
      <c r="Z228" s="36">
        <f t="shared" ref="Z228:Z234" si="41">IFERROR(IF(Y228=0,"",ROUNDUP(Y228/H228,0)*0.00753),"")</f>
        <v>0.22590000000000002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80.7</v>
      </c>
      <c r="BN228" s="64">
        <f t="shared" si="38"/>
        <v>80.7</v>
      </c>
      <c r="BO228" s="64">
        <f t="shared" si="39"/>
        <v>0.19230769230769229</v>
      </c>
      <c r="BP228" s="64">
        <f t="shared" si="40"/>
        <v>0.19230769230769229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106</v>
      </c>
      <c r="Y230" s="384">
        <f t="shared" si="36"/>
        <v>108</v>
      </c>
      <c r="Z230" s="36">
        <f t="shared" si="41"/>
        <v>0.33884999999999998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118.01333333333335</v>
      </c>
      <c r="BN230" s="64">
        <f t="shared" si="38"/>
        <v>120.24000000000001</v>
      </c>
      <c r="BO230" s="64">
        <f t="shared" si="39"/>
        <v>0.28311965811965811</v>
      </c>
      <c r="BP230" s="64">
        <f t="shared" si="40"/>
        <v>0.28846153846153844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129</v>
      </c>
      <c r="Y231" s="384">
        <f t="shared" si="36"/>
        <v>129.6</v>
      </c>
      <c r="Z231" s="36">
        <f t="shared" si="41"/>
        <v>0.40662000000000004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143.62000000000003</v>
      </c>
      <c r="BN231" s="64">
        <f t="shared" si="38"/>
        <v>144.28800000000001</v>
      </c>
      <c r="BO231" s="64">
        <f t="shared" si="39"/>
        <v>0.34455128205128205</v>
      </c>
      <c r="BP231" s="64">
        <f t="shared" si="40"/>
        <v>0.34615384615384615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174</v>
      </c>
      <c r="Y233" s="384">
        <f t="shared" si="36"/>
        <v>175.2</v>
      </c>
      <c r="Z233" s="36">
        <f t="shared" si="41"/>
        <v>0.54969000000000001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193.72000000000003</v>
      </c>
      <c r="BN233" s="64">
        <f t="shared" si="38"/>
        <v>195.05599999999998</v>
      </c>
      <c r="BO233" s="64">
        <f t="shared" si="39"/>
        <v>0.4647435897435897</v>
      </c>
      <c r="BP233" s="64">
        <f t="shared" si="40"/>
        <v>0.46794871794871795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135</v>
      </c>
      <c r="Y234" s="384">
        <f t="shared" si="36"/>
        <v>136.79999999999998</v>
      </c>
      <c r="Z234" s="36">
        <f t="shared" si="41"/>
        <v>0.42921000000000004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150.63749999999999</v>
      </c>
      <c r="BN234" s="64">
        <f t="shared" si="38"/>
        <v>152.64599999999999</v>
      </c>
      <c r="BO234" s="64">
        <f t="shared" si="39"/>
        <v>0.36057692307692307</v>
      </c>
      <c r="BP234" s="64">
        <f t="shared" si="40"/>
        <v>0.36538461538461531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265.51282051282055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268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2.14602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685</v>
      </c>
      <c r="Y236" s="385">
        <f>IFERROR(SUM(Y224:Y234),"0")</f>
        <v>691.8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45</v>
      </c>
      <c r="Y241" s="384">
        <f>IFERROR(IF(X241="",0,CEILING((X241/$H241),1)*$H241),"")</f>
        <v>45.6</v>
      </c>
      <c r="Z241" s="36">
        <f>IFERROR(IF(Y241=0,"",ROUNDUP(Y241/H241,0)*0.00753),"")</f>
        <v>0.14307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50.100000000000009</v>
      </c>
      <c r="BN241" s="64">
        <f>IFERROR(Y241*I241/H241,"0")</f>
        <v>50.768000000000008</v>
      </c>
      <c r="BO241" s="64">
        <f>IFERROR(1/J241*(X241/H241),"0")</f>
        <v>0.12019230769230768</v>
      </c>
      <c r="BP241" s="64">
        <f>IFERROR(1/J241*(Y241/H241),"0")</f>
        <v>0.12179487179487179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18</v>
      </c>
      <c r="Y242" s="384">
        <f>IFERROR(IF(X242="",0,CEILING((X242/$H242),1)*$H242),"")</f>
        <v>19.2</v>
      </c>
      <c r="Z242" s="36">
        <f>IFERROR(IF(Y242=0,"",ROUNDUP(Y242/H242,0)*0.00753),"")</f>
        <v>6.0240000000000002E-2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20.040000000000003</v>
      </c>
      <c r="BN242" s="64">
        <f>IFERROR(Y242*I242/H242,"0")</f>
        <v>21.376000000000001</v>
      </c>
      <c r="BO242" s="64">
        <f>IFERROR(1/J242*(X242/H242),"0")</f>
        <v>4.8076923076923073E-2</v>
      </c>
      <c r="BP242" s="64">
        <f>IFERROR(1/J242*(Y242/H242),"0")</f>
        <v>5.128205128205128E-2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26.25</v>
      </c>
      <c r="Y243" s="385">
        <f>IFERROR(Y238/H238,"0")+IFERROR(Y239/H239,"0")+IFERROR(Y240/H240,"0")+IFERROR(Y241/H241,"0")+IFERROR(Y242/H242,"0")</f>
        <v>27</v>
      </c>
      <c r="Z243" s="385">
        <f>IFERROR(IF(Z238="",0,Z238),"0")+IFERROR(IF(Z239="",0,Z239),"0")+IFERROR(IF(Z240="",0,Z240),"0")+IFERROR(IF(Z241="",0,Z241),"0")+IFERROR(IF(Z242="",0,Z242),"0")</f>
        <v>0.20330999999999999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63</v>
      </c>
      <c r="Y244" s="385">
        <f>IFERROR(SUM(Y238:Y242),"0")</f>
        <v>64.8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35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36.448275862068968</v>
      </c>
      <c r="BN260" s="64">
        <f t="shared" si="49"/>
        <v>48.319999999999993</v>
      </c>
      <c r="BO260" s="64">
        <f t="shared" si="50"/>
        <v>5.3879310344827583E-2</v>
      </c>
      <c r="BP260" s="64">
        <f t="shared" si="51"/>
        <v>7.1428571428571425E-2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3.0172413793103448</v>
      </c>
      <c r="Y267" s="385">
        <f>IFERROR(Y259/H259,"0")+IFERROR(Y260/H260,"0")+IFERROR(Y261/H261,"0")+IFERROR(Y262/H262,"0")+IFERROR(Y263/H263,"0")+IFERROR(Y264/H264,"0")+IFERROR(Y265/H265,"0")+IFERROR(Y266/H266,"0")</f>
        <v>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8.6999999999999994E-2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35</v>
      </c>
      <c r="Y268" s="385">
        <f>IFERROR(SUM(Y259:Y266),"0")</f>
        <v>46.4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18</v>
      </c>
      <c r="Y295" s="384">
        <f>IFERROR(IF(X295="",0,CEILING((X295/$H295),1)*$H295),"")</f>
        <v>19.2</v>
      </c>
      <c r="Z295" s="36">
        <f>IFERROR(IF(Y295=0,"",ROUNDUP(Y295/H295,0)*0.00753),"")</f>
        <v>6.0240000000000002E-2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20.040000000000003</v>
      </c>
      <c r="BN295" s="64">
        <f>IFERROR(Y295*I295/H295,"0")</f>
        <v>21.376000000000001</v>
      </c>
      <c r="BO295" s="64">
        <f>IFERROR(1/J295*(X295/H295),"0")</f>
        <v>4.8076923076923073E-2</v>
      </c>
      <c r="BP295" s="64">
        <f>IFERROR(1/J295*(Y295/H295),"0")</f>
        <v>5.128205128205128E-2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7.5</v>
      </c>
      <c r="Y298" s="385">
        <f>IFERROR(Y293/H293,"0")+IFERROR(Y294/H294,"0")+IFERROR(Y295/H295,"0")+IFERROR(Y296/H296,"0")+IFERROR(Y297/H297,"0")</f>
        <v>8</v>
      </c>
      <c r="Z298" s="385">
        <f>IFERROR(IF(Z293="",0,Z293),"0")+IFERROR(IF(Z294="",0,Z294),"0")+IFERROR(IF(Z295="",0,Z295),"0")+IFERROR(IF(Z296="",0,Z296),"0")+IFERROR(IF(Z297="",0,Z297),"0")</f>
        <v>6.0240000000000002E-2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18</v>
      </c>
      <c r="Y299" s="385">
        <f>IFERROR(SUM(Y293:Y297),"0")</f>
        <v>19.2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158</v>
      </c>
      <c r="Y328" s="384">
        <f>IFERROR(IF(X328="",0,CEILING((X328/$H328),1)*$H328),"")</f>
        <v>159.6</v>
      </c>
      <c r="Z328" s="36">
        <f>IFERROR(IF(Y328=0,"",ROUNDUP(Y328/H328,0)*0.00753),"")</f>
        <v>0.28614000000000001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167.78095238095236</v>
      </c>
      <c r="BN328" s="64">
        <f>IFERROR(Y328*I328/H328,"0")</f>
        <v>169.47999999999996</v>
      </c>
      <c r="BO328" s="64">
        <f>IFERROR(1/J328*(X328/H328),"0")</f>
        <v>0.24114774114774115</v>
      </c>
      <c r="BP328" s="64">
        <f>IFERROR(1/J328*(Y328/H328),"0")</f>
        <v>0.24358974358974358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37.61904761904762</v>
      </c>
      <c r="Y332" s="385">
        <f>IFERROR(Y328/H328,"0")+IFERROR(Y329/H329,"0")+IFERROR(Y330/H330,"0")+IFERROR(Y331/H331,"0")</f>
        <v>38</v>
      </c>
      <c r="Z332" s="385">
        <f>IFERROR(IF(Z328="",0,Z328),"0")+IFERROR(IF(Z329="",0,Z329),"0")+IFERROR(IF(Z330="",0,Z330),"0")+IFERROR(IF(Z331="",0,Z331),"0")</f>
        <v>0.28614000000000001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158</v>
      </c>
      <c r="Y333" s="385">
        <f>IFERROR(SUM(Y328:Y331),"0")</f>
        <v>159.6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144</v>
      </c>
      <c r="Y345" s="384">
        <f>IFERROR(IF(X345="",0,CEILING((X345/$H345),1)*$H345),"")</f>
        <v>148.19999999999999</v>
      </c>
      <c r="Z345" s="36">
        <f>IFERROR(IF(Y345=0,"",ROUNDUP(Y345/H345,0)*0.02175),"")</f>
        <v>0.41324999999999995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154.41230769230771</v>
      </c>
      <c r="BN345" s="64">
        <f>IFERROR(Y345*I345/H345,"0")</f>
        <v>158.91600000000003</v>
      </c>
      <c r="BO345" s="64">
        <f>IFERROR(1/J345*(X345/H345),"0")</f>
        <v>0.32967032967032966</v>
      </c>
      <c r="BP345" s="64">
        <f>IFERROR(1/J345*(Y345/H345),"0")</f>
        <v>0.33928571428571425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18.461538461538463</v>
      </c>
      <c r="Y347" s="385">
        <f>IFERROR(Y344/H344,"0")+IFERROR(Y345/H345,"0")+IFERROR(Y346/H346,"0")</f>
        <v>19</v>
      </c>
      <c r="Z347" s="385">
        <f>IFERROR(IF(Z344="",0,Z344),"0")+IFERROR(IF(Z345="",0,Z345),"0")+IFERROR(IF(Z346="",0,Z346),"0")</f>
        <v>0.41324999999999995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144</v>
      </c>
      <c r="Y348" s="385">
        <f>IFERROR(SUM(Y344:Y346),"0")</f>
        <v>148.19999999999999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19</v>
      </c>
      <c r="Y353" s="384">
        <f>IFERROR(IF(X353="",0,CEILING((X353/$H353),1)*$H353),"")</f>
        <v>20.399999999999999</v>
      </c>
      <c r="Z353" s="36">
        <f>IFERROR(IF(Y353=0,"",ROUNDUP(Y353/H353,0)*0.00753),"")</f>
        <v>6.0240000000000002E-2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21.607843137254903</v>
      </c>
      <c r="BN353" s="64">
        <f>IFERROR(Y353*I353/H353,"0")</f>
        <v>23.2</v>
      </c>
      <c r="BO353" s="64">
        <f>IFERROR(1/J353*(X353/H353),"0")</f>
        <v>4.7762694821518348E-2</v>
      </c>
      <c r="BP353" s="64">
        <f>IFERROR(1/J353*(Y353/H353),"0")</f>
        <v>5.128205128205128E-2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7.4509803921568629</v>
      </c>
      <c r="Y354" s="385">
        <f>IFERROR(Y350/H350,"0")+IFERROR(Y351/H351,"0")+IFERROR(Y352/H352,"0")+IFERROR(Y353/H353,"0")</f>
        <v>8</v>
      </c>
      <c r="Z354" s="385">
        <f>IFERROR(IF(Z350="",0,Z350),"0")+IFERROR(IF(Z351="",0,Z351),"0")+IFERROR(IF(Z352="",0,Z352),"0")+IFERROR(IF(Z353="",0,Z353),"0")</f>
        <v>6.0240000000000002E-2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19</v>
      </c>
      <c r="Y355" s="385">
        <f>IFERROR(SUM(Y350:Y353),"0")</f>
        <v>20.399999999999999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852</v>
      </c>
      <c r="Y377" s="384">
        <f t="shared" si="67"/>
        <v>855</v>
      </c>
      <c r="Z377" s="36">
        <f>IFERROR(IF(Y377=0,"",ROUNDUP(Y377/H377,0)*0.02175),"")</f>
        <v>1.2397499999999999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879.26400000000001</v>
      </c>
      <c r="BN377" s="64">
        <f t="shared" si="69"/>
        <v>882.36</v>
      </c>
      <c r="BO377" s="64">
        <f t="shared" si="70"/>
        <v>1.1833333333333331</v>
      </c>
      <c r="BP377" s="64">
        <f t="shared" si="71"/>
        <v>1.1875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433</v>
      </c>
      <c r="Y379" s="384">
        <f t="shared" si="67"/>
        <v>435</v>
      </c>
      <c r="Z379" s="36">
        <f>IFERROR(IF(Y379=0,"",ROUNDUP(Y379/H379,0)*0.02175),"")</f>
        <v>0.63074999999999992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446.85599999999999</v>
      </c>
      <c r="BN379" s="64">
        <f t="shared" si="69"/>
        <v>448.92</v>
      </c>
      <c r="BO379" s="64">
        <f t="shared" si="70"/>
        <v>0.60138888888888886</v>
      </c>
      <c r="BP379" s="64">
        <f t="shared" si="71"/>
        <v>0.60416666666666663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1126</v>
      </c>
      <c r="Y381" s="384">
        <f t="shared" si="67"/>
        <v>1140</v>
      </c>
      <c r="Z381" s="36">
        <f>IFERROR(IF(Y381=0,"",ROUNDUP(Y381/H381,0)*0.02175),"")</f>
        <v>1.6529999999999998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1162.0319999999999</v>
      </c>
      <c r="BN381" s="64">
        <f t="shared" si="69"/>
        <v>1176.48</v>
      </c>
      <c r="BO381" s="64">
        <f t="shared" si="70"/>
        <v>1.5638888888888887</v>
      </c>
      <c r="BP381" s="64">
        <f t="shared" si="71"/>
        <v>1.5833333333333333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160.73333333333332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162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3.5234999999999994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2411</v>
      </c>
      <c r="Y386" s="385">
        <f>IFERROR(SUM(Y376:Y384),"0")</f>
        <v>2430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422</v>
      </c>
      <c r="Y388" s="384">
        <f>IFERROR(IF(X388="",0,CEILING((X388/$H388),1)*$H388),"")</f>
        <v>435</v>
      </c>
      <c r="Z388" s="36">
        <f>IFERROR(IF(Y388=0,"",ROUNDUP(Y388/H388,0)*0.02175),"")</f>
        <v>0.63074999999999992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435.50400000000002</v>
      </c>
      <c r="BN388" s="64">
        <f>IFERROR(Y388*I388/H388,"0")</f>
        <v>448.92</v>
      </c>
      <c r="BO388" s="64">
        <f>IFERROR(1/J388*(X388/H388),"0")</f>
        <v>0.58611111111111103</v>
      </c>
      <c r="BP388" s="64">
        <f>IFERROR(1/J388*(Y388/H388),"0")</f>
        <v>0.60416666666666663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28.133333333333333</v>
      </c>
      <c r="Y390" s="385">
        <f>IFERROR(Y388/H388,"0")+IFERROR(Y389/H389,"0")</f>
        <v>29</v>
      </c>
      <c r="Z390" s="385">
        <f>IFERROR(IF(Z388="",0,Z388),"0")+IFERROR(IF(Z389="",0,Z389),"0")</f>
        <v>0.63074999999999992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422</v>
      </c>
      <c r="Y391" s="385">
        <f>IFERROR(SUM(Y388:Y389),"0")</f>
        <v>435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18</v>
      </c>
      <c r="Y395" s="384">
        <f>IFERROR(IF(X395="",0,CEILING((X395/$H395),1)*$H395),"")</f>
        <v>23.4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19.301538461538463</v>
      </c>
      <c r="BN395" s="64">
        <f>IFERROR(Y395*I395/H395,"0")</f>
        <v>25.092000000000002</v>
      </c>
      <c r="BO395" s="64">
        <f>IFERROR(1/J395*(X395/H395),"0")</f>
        <v>4.1208791208791208E-2</v>
      </c>
      <c r="BP395" s="64">
        <f>IFERROR(1/J395*(Y395/H395),"0")</f>
        <v>5.3571428571428568E-2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2.3076923076923079</v>
      </c>
      <c r="Y396" s="385">
        <f>IFERROR(Y393/H393,"0")+IFERROR(Y394/H394,"0")+IFERROR(Y395/H395,"0")</f>
        <v>3</v>
      </c>
      <c r="Z396" s="385">
        <f>IFERROR(IF(Z393="",0,Z393),"0")+IFERROR(IF(Z394="",0,Z394),"0")+IFERROR(IF(Z395="",0,Z395),"0")</f>
        <v>6.5250000000000002E-2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18</v>
      </c>
      <c r="Y397" s="385">
        <f>IFERROR(SUM(Y393:Y395),"0")</f>
        <v>23.4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239</v>
      </c>
      <c r="Y399" s="384">
        <f>IFERROR(IF(X399="",0,CEILING((X399/$H399),1)*$H399),"")</f>
        <v>241.79999999999998</v>
      </c>
      <c r="Z399" s="36">
        <f>IFERROR(IF(Y399=0,"",ROUNDUP(Y399/H399,0)*0.02175),"")</f>
        <v>0.6742499999999999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256.2815384615385</v>
      </c>
      <c r="BN399" s="64">
        <f>IFERROR(Y399*I399/H399,"0")</f>
        <v>259.28400000000005</v>
      </c>
      <c r="BO399" s="64">
        <f>IFERROR(1/J399*(X399/H399),"0")</f>
        <v>0.5471611721611721</v>
      </c>
      <c r="BP399" s="64">
        <f>IFERROR(1/J399*(Y399/H399),"0")</f>
        <v>0.55357142857142849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30.641025641025642</v>
      </c>
      <c r="Y401" s="385">
        <f>IFERROR(Y399/H399,"0")+IFERROR(Y400/H400,"0")</f>
        <v>31</v>
      </c>
      <c r="Z401" s="385">
        <f>IFERROR(IF(Z399="",0,Z399),"0")+IFERROR(IF(Z400="",0,Z400),"0")</f>
        <v>0.6742499999999999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239</v>
      </c>
      <c r="Y402" s="385">
        <f>IFERROR(SUM(Y399:Y400),"0")</f>
        <v>241.79999999999998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355</v>
      </c>
      <c r="Y417" s="384">
        <f>IFERROR(IF(X417="",0,CEILING((X417/$H417),1)*$H417),"")</f>
        <v>358.8</v>
      </c>
      <c r="Z417" s="36">
        <f>IFERROR(IF(Y417=0,"",ROUNDUP(Y417/H417,0)*0.02175),"")</f>
        <v>1.0004999999999999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380.66923076923081</v>
      </c>
      <c r="BN417" s="64">
        <f>IFERROR(Y417*I417/H417,"0")</f>
        <v>384.74400000000009</v>
      </c>
      <c r="BO417" s="64">
        <f>IFERROR(1/J417*(X417/H417),"0")</f>
        <v>0.81272893772893762</v>
      </c>
      <c r="BP417" s="64">
        <f>IFERROR(1/J417*(Y417/H417),"0")</f>
        <v>0.8214285714285714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45.512820512820511</v>
      </c>
      <c r="Y422" s="385">
        <f>IFERROR(Y417/H417,"0")+IFERROR(Y418/H418,"0")+IFERROR(Y419/H419,"0")+IFERROR(Y420/H420,"0")+IFERROR(Y421/H421,"0")</f>
        <v>46</v>
      </c>
      <c r="Z422" s="385">
        <f>IFERROR(IF(Z417="",0,Z417),"0")+IFERROR(IF(Z418="",0,Z418),"0")+IFERROR(IF(Z419="",0,Z419),"0")+IFERROR(IF(Z420="",0,Z420),"0")+IFERROR(IF(Z421="",0,Z421),"0")</f>
        <v>1.0004999999999999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355</v>
      </c>
      <c r="Y423" s="385">
        <f>IFERROR(SUM(Y417:Y421),"0")</f>
        <v>358.8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73</v>
      </c>
      <c r="Y451" s="384">
        <f t="shared" si="72"/>
        <v>73.5</v>
      </c>
      <c r="Z451" s="36">
        <f t="shared" si="77"/>
        <v>0.1757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77.519047619047612</v>
      </c>
      <c r="BN451" s="64">
        <f t="shared" si="74"/>
        <v>78.05</v>
      </c>
      <c r="BO451" s="64">
        <f t="shared" si="75"/>
        <v>0.14855514855514856</v>
      </c>
      <c r="BP451" s="64">
        <f t="shared" si="76"/>
        <v>0.1495726495726496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34.761904761904759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0.1757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73</v>
      </c>
      <c r="Y457" s="385">
        <f>IFERROR(SUM(Y435:Y455),"0")</f>
        <v>73.5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213</v>
      </c>
      <c r="Y503" s="384">
        <f t="shared" si="83"/>
        <v>216.48000000000002</v>
      </c>
      <c r="Z503" s="36">
        <f t="shared" si="84"/>
        <v>0.49036000000000002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227.52272727272725</v>
      </c>
      <c r="BN503" s="64">
        <f t="shared" si="86"/>
        <v>231.24</v>
      </c>
      <c r="BO503" s="64">
        <f t="shared" si="87"/>
        <v>0.38789335664335661</v>
      </c>
      <c r="BP503" s="64">
        <f t="shared" si="88"/>
        <v>0.39423076923076927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40.340909090909086</v>
      </c>
      <c r="Y508" s="385">
        <f>IFERROR(Y500/H500,"0")+IFERROR(Y501/H501,"0")+IFERROR(Y502/H502,"0")+IFERROR(Y503/H503,"0")+IFERROR(Y504/H504,"0")+IFERROR(Y505/H505,"0")+IFERROR(Y506/H506,"0")+IFERROR(Y507/H507,"0")</f>
        <v>41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0.49036000000000002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213</v>
      </c>
      <c r="Y509" s="385">
        <f>IFERROR(SUM(Y500:Y507),"0")</f>
        <v>216.48000000000002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263</v>
      </c>
      <c r="Y511" s="384">
        <f>IFERROR(IF(X511="",0,CEILING((X511/$H511),1)*$H511),"")</f>
        <v>264</v>
      </c>
      <c r="Z511" s="36">
        <f>IFERROR(IF(Y511=0,"",ROUNDUP(Y511/H511,0)*0.01196),"")</f>
        <v>0.59799999999999998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280.93181818181813</v>
      </c>
      <c r="BN511" s="64">
        <f>IFERROR(Y511*I511/H511,"0")</f>
        <v>281.99999999999994</v>
      </c>
      <c r="BO511" s="64">
        <f>IFERROR(1/J511*(X511/H511),"0")</f>
        <v>0.47894813519813517</v>
      </c>
      <c r="BP511" s="64">
        <f>IFERROR(1/J511*(Y511/H511),"0")</f>
        <v>0.48076923076923078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49.810606060606055</v>
      </c>
      <c r="Y513" s="385">
        <f>IFERROR(Y511/H511,"0")+IFERROR(Y512/H512,"0")</f>
        <v>50</v>
      </c>
      <c r="Z513" s="385">
        <f>IFERROR(IF(Z511="",0,Z511),"0")+IFERROR(IF(Z512="",0,Z512),"0")</f>
        <v>0.59799999999999998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263</v>
      </c>
      <c r="Y514" s="385">
        <f>IFERROR(SUM(Y511:Y512),"0")</f>
        <v>264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287</v>
      </c>
      <c r="Y516" s="384">
        <f t="shared" ref="Y516:Y521" si="89">IFERROR(IF(X516="",0,CEILING((X516/$H516),1)*$H516),"")</f>
        <v>290.40000000000003</v>
      </c>
      <c r="Z516" s="36">
        <f>IFERROR(IF(Y516=0,"",ROUNDUP(Y516/H516,0)*0.01196),"")</f>
        <v>0.65780000000000005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306.56818181818176</v>
      </c>
      <c r="BN516" s="64">
        <f t="shared" ref="BN516:BN521" si="91">IFERROR(Y516*I516/H516,"0")</f>
        <v>310.2</v>
      </c>
      <c r="BO516" s="64">
        <f t="shared" ref="BO516:BO521" si="92">IFERROR(1/J516*(X516/H516),"0")</f>
        <v>0.52265442890442892</v>
      </c>
      <c r="BP516" s="64">
        <f t="shared" ref="BP516:BP521" si="93">IFERROR(1/J516*(Y516/H516),"0")</f>
        <v>0.52884615384615397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111</v>
      </c>
      <c r="Y517" s="384">
        <f t="shared" si="89"/>
        <v>116.16000000000001</v>
      </c>
      <c r="Z517" s="36">
        <f>IFERROR(IF(Y517=0,"",ROUNDUP(Y517/H517,0)*0.01196),"")</f>
        <v>0.26312000000000002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118.5681818181818</v>
      </c>
      <c r="BN517" s="64">
        <f t="shared" si="91"/>
        <v>124.08000000000001</v>
      </c>
      <c r="BO517" s="64">
        <f t="shared" si="92"/>
        <v>0.20214160839160841</v>
      </c>
      <c r="BP517" s="64">
        <f t="shared" si="93"/>
        <v>0.21153846153846156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185</v>
      </c>
      <c r="Y518" s="384">
        <f t="shared" si="89"/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197.61363636363632</v>
      </c>
      <c r="BN518" s="64">
        <f t="shared" si="91"/>
        <v>203.04000000000002</v>
      </c>
      <c r="BO518" s="64">
        <f t="shared" si="92"/>
        <v>0.3369026806526807</v>
      </c>
      <c r="BP518" s="64">
        <f t="shared" si="93"/>
        <v>0.34615384615384615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110.41666666666666</v>
      </c>
      <c r="Y522" s="385">
        <f>IFERROR(Y516/H516,"0")+IFERROR(Y517/H517,"0")+IFERROR(Y518/H518,"0")+IFERROR(Y519/H519,"0")+IFERROR(Y520/H520,"0")+IFERROR(Y521/H521,"0")</f>
        <v>113</v>
      </c>
      <c r="Z522" s="385">
        <f>IFERROR(IF(Z516="",0,Z516),"0")+IFERROR(IF(Z517="",0,Z517),"0")+IFERROR(IF(Z518="",0,Z518),"0")+IFERROR(IF(Z519="",0,Z519),"0")+IFERROR(IF(Z520="",0,Z520),"0")+IFERROR(IF(Z521="",0,Z521),"0")</f>
        <v>1.35148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583</v>
      </c>
      <c r="Y523" s="385">
        <f>IFERROR(SUM(Y516:Y521),"0")</f>
        <v>596.6400000000001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50</v>
      </c>
      <c r="Y526" s="384">
        <f>IFERROR(IF(X526="",0,CEILING((X526/$H526),1)*$H526),"")</f>
        <v>54.6</v>
      </c>
      <c r="Z526" s="36">
        <f>IFERROR(IF(Y526=0,"",ROUNDUP(Y526/H526,0)*0.02175),"")</f>
        <v>0.15225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53.5</v>
      </c>
      <c r="BN526" s="64">
        <f>IFERROR(Y526*I526/H526,"0")</f>
        <v>58.421999999999997</v>
      </c>
      <c r="BO526" s="64">
        <f>IFERROR(1/J526*(X526/H526),"0")</f>
        <v>0.11446886446886446</v>
      </c>
      <c r="BP526" s="64">
        <f>IFERROR(1/J526*(Y526/H526),"0")</f>
        <v>0.125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6.4102564102564106</v>
      </c>
      <c r="Y528" s="385">
        <f>IFERROR(Y525/H525,"0")+IFERROR(Y526/H526,"0")+IFERROR(Y527/H527,"0")</f>
        <v>7</v>
      </c>
      <c r="Z528" s="385">
        <f>IFERROR(IF(Z525="",0,Z525),"0")+IFERROR(IF(Z526="",0,Z526),"0")+IFERROR(IF(Z527="",0,Z527),"0")</f>
        <v>0.15225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50</v>
      </c>
      <c r="Y529" s="385">
        <f>IFERROR(SUM(Y525:Y527),"0")</f>
        <v>54.6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6327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6453.420000000001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6676.4492804489846</v>
      </c>
      <c r="Y596" s="385">
        <f>IFERROR(SUM(BN22:BN592),"0")</f>
        <v>6809.873999999998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12</v>
      </c>
      <c r="Y597" s="38">
        <f>ROUNDUP(SUM(BP22:BP592),0)</f>
        <v>12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6976.4492804489846</v>
      </c>
      <c r="Y598" s="385">
        <f>GrossWeightTotalR+PalletQtyTotalR*25</f>
        <v>7109.873999999998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971.14671087495628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990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13.109030000000006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97.2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111.6</v>
      </c>
      <c r="E605" s="46">
        <f>IFERROR(Y105*1,"0")+IFERROR(Y106*1,"0")+IFERROR(Y107*1,"0")+IFERROR(Y108*1,"0")+IFERROR(Y109*1,"0")+IFERROR(Y113*1,"0")+IFERROR(Y114*1,"0")+IFERROR(Y115*1,"0")+IFERROR(Y116*1,"0")+IFERROR(Y117*1,"0")</f>
        <v>43.2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1037.3999999999999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46.4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19.2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328.19999999999993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3130.2000000000003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358.8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73.5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1131.72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