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9,24 ПОКОМ КИ филиалы\"/>
    </mc:Choice>
  </mc:AlternateContent>
  <xr:revisionPtr revIDLastSave="0" documentId="13_ncr:1_{0ECF2956-EB5E-441A-B5A7-60BFEEDF28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P23" i="1"/>
  <c r="P52" i="1"/>
  <c r="P51" i="1"/>
  <c r="P58" i="1"/>
  <c r="P86" i="1"/>
  <c r="P92" i="1"/>
  <c r="P91" i="1"/>
  <c r="P89" i="1"/>
  <c r="P24" i="1"/>
  <c r="P25" i="1"/>
  <c r="P19" i="1"/>
  <c r="P18" i="1"/>
  <c r="AB97" i="1" l="1"/>
  <c r="AB85" i="1"/>
  <c r="AB83" i="1"/>
  <c r="AB81" i="1"/>
  <c r="AB79" i="1"/>
  <c r="AB75" i="1"/>
  <c r="F62" i="1"/>
  <c r="E62" i="1"/>
  <c r="F92" i="1"/>
  <c r="F5" i="1" s="1"/>
  <c r="E92" i="1"/>
  <c r="E5" i="1" s="1"/>
  <c r="AB16" i="1"/>
  <c r="AB17" i="1"/>
  <c r="AB20" i="1"/>
  <c r="AB22" i="1"/>
  <c r="AB27" i="1"/>
  <c r="AB28" i="1"/>
  <c r="AB30" i="1"/>
  <c r="AB31" i="1"/>
  <c r="AB33" i="1"/>
  <c r="AB35" i="1"/>
  <c r="AB36" i="1"/>
  <c r="AB40" i="1"/>
  <c r="AB43" i="1"/>
  <c r="AB53" i="1"/>
  <c r="AB55" i="1"/>
  <c r="AB59" i="1"/>
  <c r="AB67" i="1"/>
  <c r="AB69" i="1"/>
  <c r="AB70" i="1"/>
  <c r="AB71" i="1"/>
  <c r="AB72" i="1"/>
  <c r="AB73" i="1"/>
  <c r="AB74" i="1"/>
  <c r="AB76" i="1"/>
  <c r="AB78" i="1"/>
  <c r="AB87" i="1"/>
  <c r="AB96" i="1"/>
  <c r="AB99" i="1"/>
  <c r="O7" i="1"/>
  <c r="T7" i="1" s="1"/>
  <c r="O8" i="1"/>
  <c r="O9" i="1"/>
  <c r="T9" i="1" s="1"/>
  <c r="O10" i="1"/>
  <c r="O11" i="1"/>
  <c r="T11" i="1" s="1"/>
  <c r="O12" i="1"/>
  <c r="O13" i="1"/>
  <c r="T13" i="1" s="1"/>
  <c r="O14" i="1"/>
  <c r="O15" i="1"/>
  <c r="T15" i="1" s="1"/>
  <c r="O16" i="1"/>
  <c r="S16" i="1" s="1"/>
  <c r="O17" i="1"/>
  <c r="T17" i="1" s="1"/>
  <c r="O18" i="1"/>
  <c r="O19" i="1"/>
  <c r="T19" i="1" s="1"/>
  <c r="O20" i="1"/>
  <c r="S20" i="1" s="1"/>
  <c r="O21" i="1"/>
  <c r="T21" i="1" s="1"/>
  <c r="O22" i="1"/>
  <c r="S22" i="1" s="1"/>
  <c r="O23" i="1"/>
  <c r="T23" i="1" s="1"/>
  <c r="O24" i="1"/>
  <c r="O25" i="1"/>
  <c r="T25" i="1" s="1"/>
  <c r="O26" i="1"/>
  <c r="O27" i="1"/>
  <c r="T27" i="1" s="1"/>
  <c r="O28" i="1"/>
  <c r="S28" i="1" s="1"/>
  <c r="O29" i="1"/>
  <c r="T29" i="1" s="1"/>
  <c r="O30" i="1"/>
  <c r="S30" i="1" s="1"/>
  <c r="O31" i="1"/>
  <c r="T31" i="1" s="1"/>
  <c r="O32" i="1"/>
  <c r="O33" i="1"/>
  <c r="T33" i="1" s="1"/>
  <c r="O34" i="1"/>
  <c r="O35" i="1"/>
  <c r="T35" i="1" s="1"/>
  <c r="O36" i="1"/>
  <c r="S36" i="1" s="1"/>
  <c r="O37" i="1"/>
  <c r="T37" i="1" s="1"/>
  <c r="O38" i="1"/>
  <c r="O39" i="1"/>
  <c r="T39" i="1" s="1"/>
  <c r="O40" i="1"/>
  <c r="S40" i="1" s="1"/>
  <c r="O41" i="1"/>
  <c r="T41" i="1" s="1"/>
  <c r="O42" i="1"/>
  <c r="O43" i="1"/>
  <c r="T43" i="1" s="1"/>
  <c r="O44" i="1"/>
  <c r="O45" i="1"/>
  <c r="T45" i="1" s="1"/>
  <c r="O46" i="1"/>
  <c r="O47" i="1"/>
  <c r="T47" i="1" s="1"/>
  <c r="O48" i="1"/>
  <c r="O49" i="1"/>
  <c r="T49" i="1" s="1"/>
  <c r="O50" i="1"/>
  <c r="O51" i="1"/>
  <c r="T51" i="1" s="1"/>
  <c r="O52" i="1"/>
  <c r="O53" i="1"/>
  <c r="T53" i="1" s="1"/>
  <c r="O54" i="1"/>
  <c r="O55" i="1"/>
  <c r="T55" i="1" s="1"/>
  <c r="O56" i="1"/>
  <c r="O57" i="1"/>
  <c r="T57" i="1" s="1"/>
  <c r="O58" i="1"/>
  <c r="O59" i="1"/>
  <c r="T59" i="1" s="1"/>
  <c r="O60" i="1"/>
  <c r="O61" i="1"/>
  <c r="T61" i="1" s="1"/>
  <c r="O62" i="1"/>
  <c r="O63" i="1"/>
  <c r="T63" i="1" s="1"/>
  <c r="O64" i="1"/>
  <c r="O65" i="1"/>
  <c r="T65" i="1" s="1"/>
  <c r="O66" i="1"/>
  <c r="O67" i="1"/>
  <c r="T67" i="1" s="1"/>
  <c r="O68" i="1"/>
  <c r="O69" i="1"/>
  <c r="T69" i="1" s="1"/>
  <c r="O70" i="1"/>
  <c r="S70" i="1" s="1"/>
  <c r="O71" i="1"/>
  <c r="T71" i="1" s="1"/>
  <c r="O72" i="1"/>
  <c r="S72" i="1" s="1"/>
  <c r="O73" i="1"/>
  <c r="T73" i="1" s="1"/>
  <c r="O74" i="1"/>
  <c r="S74" i="1" s="1"/>
  <c r="O75" i="1"/>
  <c r="T75" i="1" s="1"/>
  <c r="O76" i="1"/>
  <c r="S76" i="1" s="1"/>
  <c r="O77" i="1"/>
  <c r="T77" i="1" s="1"/>
  <c r="O78" i="1"/>
  <c r="S78" i="1" s="1"/>
  <c r="O79" i="1"/>
  <c r="T79" i="1" s="1"/>
  <c r="O80" i="1"/>
  <c r="O81" i="1"/>
  <c r="T81" i="1" s="1"/>
  <c r="O82" i="1"/>
  <c r="O83" i="1"/>
  <c r="T83" i="1" s="1"/>
  <c r="O84" i="1"/>
  <c r="O85" i="1"/>
  <c r="T85" i="1" s="1"/>
  <c r="O86" i="1"/>
  <c r="O87" i="1"/>
  <c r="T87" i="1" s="1"/>
  <c r="O88" i="1"/>
  <c r="O89" i="1"/>
  <c r="T89" i="1" s="1"/>
  <c r="O90" i="1"/>
  <c r="O91" i="1"/>
  <c r="T91" i="1" s="1"/>
  <c r="O92" i="1"/>
  <c r="O93" i="1"/>
  <c r="T93" i="1" s="1"/>
  <c r="O94" i="1"/>
  <c r="O95" i="1"/>
  <c r="T95" i="1" s="1"/>
  <c r="O96" i="1"/>
  <c r="T96" i="1" s="1"/>
  <c r="O97" i="1"/>
  <c r="T97" i="1" s="1"/>
  <c r="O98" i="1"/>
  <c r="O99" i="1"/>
  <c r="T99" i="1" s="1"/>
  <c r="O6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P21" i="1" l="1"/>
  <c r="AB21" i="1" s="1"/>
  <c r="P47" i="1"/>
  <c r="AB47" i="1" s="1"/>
  <c r="P39" i="1"/>
  <c r="AB39" i="1" s="1"/>
  <c r="AB51" i="1"/>
  <c r="AB37" i="1"/>
  <c r="AB45" i="1"/>
  <c r="P49" i="1"/>
  <c r="AB49" i="1" s="1"/>
  <c r="P57" i="1"/>
  <c r="AB57" i="1" s="1"/>
  <c r="T6" i="1"/>
  <c r="S6" i="1"/>
  <c r="T98" i="1"/>
  <c r="AB98" i="1"/>
  <c r="T94" i="1"/>
  <c r="AB94" i="1"/>
  <c r="T92" i="1"/>
  <c r="AB92" i="1"/>
  <c r="T90" i="1"/>
  <c r="AB90" i="1"/>
  <c r="T88" i="1"/>
  <c r="AB88" i="1"/>
  <c r="AB86" i="1"/>
  <c r="T84" i="1"/>
  <c r="P84" i="1"/>
  <c r="AB84" i="1" s="1"/>
  <c r="AB82" i="1"/>
  <c r="S80" i="1"/>
  <c r="AB80" i="1"/>
  <c r="P68" i="1"/>
  <c r="AB68" i="1" s="1"/>
  <c r="S66" i="1"/>
  <c r="AB66" i="1"/>
  <c r="P64" i="1"/>
  <c r="AB64" i="1" s="1"/>
  <c r="P62" i="1"/>
  <c r="AB62" i="1" s="1"/>
  <c r="P60" i="1"/>
  <c r="AB60" i="1" s="1"/>
  <c r="AB58" i="1"/>
  <c r="P56" i="1"/>
  <c r="AB56" i="1" s="1"/>
  <c r="AB54" i="1"/>
  <c r="AB52" i="1"/>
  <c r="P50" i="1"/>
  <c r="AB50" i="1" s="1"/>
  <c r="P48" i="1"/>
  <c r="AB48" i="1" s="1"/>
  <c r="P46" i="1"/>
  <c r="AB46" i="1" s="1"/>
  <c r="P44" i="1"/>
  <c r="AB44" i="1" s="1"/>
  <c r="P42" i="1"/>
  <c r="AB42" i="1" s="1"/>
  <c r="S38" i="1"/>
  <c r="AB38" i="1"/>
  <c r="S34" i="1"/>
  <c r="AB34" i="1"/>
  <c r="P32" i="1"/>
  <c r="AB32" i="1" s="1"/>
  <c r="AB26" i="1"/>
  <c r="AB24" i="1"/>
  <c r="AB18" i="1"/>
  <c r="AB14" i="1"/>
  <c r="P12" i="1"/>
  <c r="AB12" i="1" s="1"/>
  <c r="P10" i="1"/>
  <c r="AB10" i="1" s="1"/>
  <c r="P8" i="1"/>
  <c r="AB8" i="1" s="1"/>
  <c r="P7" i="1"/>
  <c r="AB7" i="1" s="1"/>
  <c r="P9" i="1"/>
  <c r="AB9" i="1" s="1"/>
  <c r="P11" i="1"/>
  <c r="AB11" i="1" s="1"/>
  <c r="AB13" i="1"/>
  <c r="P15" i="1"/>
  <c r="AB15" i="1" s="1"/>
  <c r="AB19" i="1"/>
  <c r="AB23" i="1"/>
  <c r="AB25" i="1"/>
  <c r="P29" i="1"/>
  <c r="AB29" i="1" s="1"/>
  <c r="AB41" i="1"/>
  <c r="AB61" i="1"/>
  <c r="P63" i="1"/>
  <c r="AB63" i="1" s="1"/>
  <c r="AB65" i="1"/>
  <c r="AB77" i="1"/>
  <c r="AB89" i="1"/>
  <c r="AB91" i="1"/>
  <c r="AB93" i="1"/>
  <c r="AB95" i="1"/>
  <c r="S98" i="1"/>
  <c r="S94" i="1"/>
  <c r="S88" i="1"/>
  <c r="S84" i="1"/>
  <c r="T86" i="1"/>
  <c r="T78" i="1"/>
  <c r="T70" i="1"/>
  <c r="T62" i="1"/>
  <c r="T54" i="1"/>
  <c r="T46" i="1"/>
  <c r="T38" i="1"/>
  <c r="T30" i="1"/>
  <c r="T22" i="1"/>
  <c r="T14" i="1"/>
  <c r="S96" i="1"/>
  <c r="S90" i="1"/>
  <c r="T82" i="1"/>
  <c r="T74" i="1"/>
  <c r="T66" i="1"/>
  <c r="T58" i="1"/>
  <c r="T50" i="1"/>
  <c r="T42" i="1"/>
  <c r="T34" i="1"/>
  <c r="T26" i="1"/>
  <c r="T18" i="1"/>
  <c r="T10" i="1"/>
  <c r="S81" i="1"/>
  <c r="S77" i="1"/>
  <c r="S73" i="1"/>
  <c r="S69" i="1"/>
  <c r="S61" i="1"/>
  <c r="S53" i="1"/>
  <c r="S45" i="1"/>
  <c r="S41" i="1"/>
  <c r="S37" i="1"/>
  <c r="S33" i="1"/>
  <c r="S21" i="1"/>
  <c r="S17" i="1"/>
  <c r="S13" i="1"/>
  <c r="O5" i="1"/>
  <c r="S99" i="1"/>
  <c r="S97" i="1"/>
  <c r="S95" i="1"/>
  <c r="S87" i="1"/>
  <c r="S85" i="1"/>
  <c r="S83" i="1"/>
  <c r="S79" i="1"/>
  <c r="S75" i="1"/>
  <c r="S71" i="1"/>
  <c r="S67" i="1"/>
  <c r="S59" i="1"/>
  <c r="S55" i="1"/>
  <c r="S47" i="1"/>
  <c r="S43" i="1"/>
  <c r="S39" i="1"/>
  <c r="S35" i="1"/>
  <c r="S31" i="1"/>
  <c r="S27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K5" i="1"/>
  <c r="S49" i="1" l="1"/>
  <c r="S51" i="1"/>
  <c r="S11" i="1"/>
  <c r="S29" i="1"/>
  <c r="S19" i="1"/>
  <c r="S63" i="1"/>
  <c r="S91" i="1"/>
  <c r="S9" i="1"/>
  <c r="S25" i="1"/>
  <c r="S57" i="1"/>
  <c r="S92" i="1"/>
  <c r="S8" i="1"/>
  <c r="S10" i="1"/>
  <c r="S12" i="1"/>
  <c r="S14" i="1"/>
  <c r="S18" i="1"/>
  <c r="S24" i="1"/>
  <c r="S26" i="1"/>
  <c r="S32" i="1"/>
  <c r="S42" i="1"/>
  <c r="S44" i="1"/>
  <c r="S46" i="1"/>
  <c r="S48" i="1"/>
  <c r="S50" i="1"/>
  <c r="S52" i="1"/>
  <c r="S54" i="1"/>
  <c r="S56" i="1"/>
  <c r="S58" i="1"/>
  <c r="S60" i="1"/>
  <c r="S62" i="1"/>
  <c r="S64" i="1"/>
  <c r="S68" i="1"/>
  <c r="S82" i="1"/>
  <c r="S86" i="1"/>
  <c r="S7" i="1"/>
  <c r="S15" i="1"/>
  <c r="S23" i="1"/>
  <c r="S89" i="1"/>
  <c r="S93" i="1"/>
  <c r="S65" i="1"/>
  <c r="AB6" i="1"/>
  <c r="AB5" i="1" s="1"/>
  <c r="P5" i="1"/>
</calcChain>
</file>

<file path=xl/sharedStrings.xml><?xml version="1.0" encoding="utf-8"?>
<sst xmlns="http://schemas.openxmlformats.org/spreadsheetml/2006/main" count="361" uniqueCount="145">
  <si>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</si>
  <si>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</si>
  <si>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</si>
  <si>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</si>
  <si>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</si>
  <si>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</si>
  <si>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</si>
  <si>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</si>
  <si>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</si>
  <si>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</si>
  <si>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</si>
  <si>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</si>
  <si>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</si>
  <si>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</si>
  <si>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</si>
  <si>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</si>
  <si>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</si>
  <si>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</si>
  <si>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</si>
  <si>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</si>
  <si>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</si>
  <si>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</si>
  <si>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07,09,</t>
  </si>
  <si>
    <t>05,09,</t>
  </si>
  <si>
    <t>04,09,</t>
  </si>
  <si>
    <t>29,08,</t>
  </si>
  <si>
    <t>28,08,</t>
  </si>
  <si>
    <t>22,08,</t>
  </si>
  <si>
    <t>21,08,</t>
  </si>
  <si>
    <t>15,08,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</si>
  <si>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</si>
  <si>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</si>
  <si>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</si>
  <si>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</si>
  <si>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</si>
  <si>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</si>
  <si>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</si>
  <si>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</si>
  <si>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</si>
  <si>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</si>
  <si>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</si>
  <si>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</si>
  <si>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</si>
  <si>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064  Колбаса Молочная Дугушка, вектор 0,4 кг, ТМ Стародворье  ПОКОМ</t>
  </si>
  <si>
    <t>ТС Обжора / 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</si>
  <si>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</si>
  <si>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</si>
  <si>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</si>
  <si>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</si>
  <si>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</si>
  <si>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</si>
  <si>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</si>
  <si>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</si>
  <si>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</si>
  <si>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</si>
  <si>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</si>
  <si>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</si>
  <si>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</si>
  <si>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</si>
  <si>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</si>
  <si>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</si>
  <si>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 / перемещение из Луганска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</si>
  <si>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</si>
  <si>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</si>
  <si>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</si>
  <si>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</si>
  <si>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</si>
  <si>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</si>
  <si>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</si>
  <si>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</si>
  <si>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</si>
  <si>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</si>
  <si>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</si>
  <si>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</si>
  <si>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</si>
  <si>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</si>
  <si>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</si>
  <si>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</si>
  <si>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</si>
  <si>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</si>
  <si>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</si>
  <si>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</si>
  <si>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</si>
  <si>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</si>
  <si>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</si>
  <si>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</si>
  <si>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</si>
  <si>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</si>
  <si>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</si>
  <si>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</si>
  <si>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</si>
  <si>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</si>
  <si>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</si>
  <si>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</si>
  <si>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</si>
  <si>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</si>
  <si>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</si>
  <si>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</si>
  <si>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</si>
  <si>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>есть дубль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</si>
  <si>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</si>
  <si>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</si>
  <si>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</si>
  <si>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</si>
  <si>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</si>
  <si>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</si>
  <si>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</si>
  <si>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</si>
  <si>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</si>
  <si>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</si>
  <si>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</si>
  <si>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</si>
  <si>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</si>
  <si>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</si>
  <si>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</si>
  <si>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</si>
  <si>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</si>
  <si>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</si>
  <si>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</si>
  <si>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</si>
  <si>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</si>
  <si>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</si>
  <si>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</si>
  <si>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</si>
  <si>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</si>
  <si>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</si>
  <si>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</si>
  <si>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>вывод / 22,08,24 68шт. в уценку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</si>
  <si>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</si>
  <si>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</si>
  <si>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</si>
  <si>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</si>
  <si>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</si>
  <si>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</si>
  <si>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</si>
  <si>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</si>
  <si>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</si>
  <si>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</si>
  <si>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</si>
  <si>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>В/к колбасы «Сервелат Филейский» срез ф/в 0,3 фиброуз ТМ «Вязанка»</t>
  </si>
  <si>
    <t>В/к колбасы «Филейская Рубленая» срез ф/в 0,3 фиброуз ТМ «Вязанка»</t>
  </si>
  <si>
    <t>Колбаса Филейская ТМ Вязанка ТС Классическая в оболочке полиамид 0,4 кг РТТ.  Поком</t>
  </si>
  <si>
    <t>дубль на 339 / не правильно поставлен приход</t>
  </si>
  <si>
    <t>заказ</t>
  </si>
  <si>
    <t>09,09,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</si>
</sst>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2" sqref="R12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42578125" style="8" customWidth="1"/>
    <col min="8" max="8" width="5.42578125" customWidth="1"/>
    <col min="9" max="9" width="12.42578125" customWidth="1"/>
    <col min="10" max="11" width="6.85546875" customWidth="1"/>
    <col min="12" max="13" width="0.42578125" customWidth="1"/>
    <col min="14" max="17" width="6.85546875" customWidth="1"/>
    <col min="18" max="18" width="21.28515625" customWidth="1"/>
    <col min="19" max="20" width="5.7109375" customWidth="1"/>
    <col min="21" max="26" width="6.140625" customWidth="1"/>
    <col min="27" max="27" width="26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143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144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SUM(E6:E482)</f>
        <v>34526.641999999993</v>
      </c>
      <c r="F5" s="4">
        <f>SUM(F6:F482)</f>
        <v>38038.659999999996</v>
      </c>
      <c r="G5" s="6"/>
      <c r="H5" s="1"/>
      <c r="I5" s="1"/>
      <c r="J5" s="4">
        <f t="shared" ref="J5:Q5" si="0">SUM(J6:J482)</f>
        <v>34169.774999999994</v>
      </c>
      <c r="K5" s="4">
        <f t="shared" si="0"/>
        <v>356.86700000000059</v>
      </c>
      <c r="L5" s="4">
        <f t="shared" si="0"/>
        <v>0</v>
      </c>
      <c r="M5" s="4">
        <f t="shared" si="0"/>
        <v>0</v>
      </c>
      <c r="N5" s="4">
        <f t="shared" si="0"/>
        <v>21099.082999999999</v>
      </c>
      <c r="O5" s="4">
        <f t="shared" si="0"/>
        <v>6905.3284000000003</v>
      </c>
      <c r="P5" s="4">
        <f t="shared" si="0"/>
        <v>19569.197919999999</v>
      </c>
      <c r="Q5" s="4">
        <f t="shared" si="0"/>
        <v>0</v>
      </c>
      <c r="R5" s="1"/>
      <c r="S5" s="1"/>
      <c r="T5" s="1"/>
      <c r="U5" s="4">
        <f t="shared" ref="U5:Z5" si="1">SUM(U6:U482)</f>
        <v>6607.4125999999987</v>
      </c>
      <c r="V5" s="4">
        <f t="shared" si="1"/>
        <v>6392.6765999999971</v>
      </c>
      <c r="W5" s="4">
        <f t="shared" si="1"/>
        <v>6711.1698000000006</v>
      </c>
      <c r="X5" s="4">
        <f t="shared" si="1"/>
        <v>7185.5265999999992</v>
      </c>
      <c r="Y5" s="4">
        <f t="shared" si="1"/>
        <v>7166.2800000000007</v>
      </c>
      <c r="Z5" s="4">
        <f t="shared" si="1"/>
        <v>7639.2624000000014</v>
      </c>
      <c r="AA5" s="1"/>
      <c r="AB5" s="4">
        <f>SUM(AB6:AB482)</f>
        <v>17211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291.65699999999998</v>
      </c>
      <c r="D6" s="1">
        <v>329.483</v>
      </c>
      <c r="E6" s="1">
        <v>263.76799999999997</v>
      </c>
      <c r="F6" s="1">
        <v>264.03399999999999</v>
      </c>
      <c r="G6" s="6">
        <v>1</v>
      </c>
      <c r="H6" s="1">
        <v>50</v>
      </c>
      <c r="I6" s="1" t="s">
        <v>32</v>
      </c>
      <c r="J6" s="1">
        <v>242.6</v>
      </c>
      <c r="K6" s="1">
        <f t="shared" ref="K6:K31" si="2">E6-J6</f>
        <v>21.167999999999978</v>
      </c>
      <c r="L6" s="1"/>
      <c r="M6" s="1"/>
      <c r="N6" s="1">
        <v>132.114</v>
      </c>
      <c r="O6" s="1">
        <f>E6/5</f>
        <v>52.753599999999992</v>
      </c>
      <c r="P6" s="5">
        <f>11.4*O6-N6-F6</f>
        <v>205.24303999999995</v>
      </c>
      <c r="Q6" s="5"/>
      <c r="R6" s="1"/>
      <c r="S6" s="1">
        <f>(F6+N6+P6)/O6</f>
        <v>11.400000000000002</v>
      </c>
      <c r="T6" s="1">
        <f>(F6+N6)/O6</f>
        <v>7.5094022019350355</v>
      </c>
      <c r="U6" s="1">
        <v>49.845599999999997</v>
      </c>
      <c r="V6" s="1">
        <v>47.353200000000001</v>
      </c>
      <c r="W6" s="1">
        <v>51.831600000000002</v>
      </c>
      <c r="X6" s="1">
        <v>58.846600000000002</v>
      </c>
      <c r="Y6" s="1">
        <v>55.339199999999998</v>
      </c>
      <c r="Z6" s="1">
        <v>51.793599999999998</v>
      </c>
      <c r="AA6" s="1"/>
      <c r="AB6" s="1">
        <f>ROUND(P6*G6,0)</f>
        <v>205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303.84199999999998</v>
      </c>
      <c r="D7" s="1">
        <v>472.666</v>
      </c>
      <c r="E7" s="1">
        <v>239.71799999999999</v>
      </c>
      <c r="F7" s="1">
        <v>403.92599999999999</v>
      </c>
      <c r="G7" s="6">
        <v>1</v>
      </c>
      <c r="H7" s="1">
        <v>45</v>
      </c>
      <c r="I7" s="1" t="s">
        <v>32</v>
      </c>
      <c r="J7" s="1">
        <v>219.53</v>
      </c>
      <c r="K7" s="1">
        <f t="shared" si="2"/>
        <v>20.187999999999988</v>
      </c>
      <c r="L7" s="1"/>
      <c r="M7" s="1"/>
      <c r="N7" s="1">
        <v>31.004000000000019</v>
      </c>
      <c r="O7" s="1">
        <f t="shared" ref="O7:O61" si="3">E7/5</f>
        <v>47.943599999999996</v>
      </c>
      <c r="P7" s="5">
        <f t="shared" ref="P7:P15" si="4">11*O7-N7-F7</f>
        <v>92.449599999999975</v>
      </c>
      <c r="Q7" s="5"/>
      <c r="R7" s="1"/>
      <c r="S7" s="1">
        <f t="shared" ref="S7:S70" si="5">(F7+N7+P7)/O7</f>
        <v>11</v>
      </c>
      <c r="T7" s="1">
        <f t="shared" ref="T7:T70" si="6">(F7+N7)/O7</f>
        <v>9.0717009152420776</v>
      </c>
      <c r="U7" s="1">
        <v>53.565199999999997</v>
      </c>
      <c r="V7" s="1">
        <v>57.848399999999998</v>
      </c>
      <c r="W7" s="1">
        <v>57.284999999999997</v>
      </c>
      <c r="X7" s="1">
        <v>64.220600000000005</v>
      </c>
      <c r="Y7" s="1">
        <v>57.061399999999999</v>
      </c>
      <c r="Z7" s="1">
        <v>46.088999999999999</v>
      </c>
      <c r="AA7" s="1"/>
      <c r="AB7" s="1">
        <f t="shared" ref="AB7:AB61" si="7">ROUND(P7*G7,0)</f>
        <v>92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326.07100000000003</v>
      </c>
      <c r="D8" s="1">
        <v>1072.723</v>
      </c>
      <c r="E8" s="1">
        <v>581.38800000000003</v>
      </c>
      <c r="F8" s="1">
        <v>638.58100000000002</v>
      </c>
      <c r="G8" s="6">
        <v>1</v>
      </c>
      <c r="H8" s="1">
        <v>45</v>
      </c>
      <c r="I8" s="1" t="s">
        <v>32</v>
      </c>
      <c r="J8" s="1">
        <v>542.25</v>
      </c>
      <c r="K8" s="1">
        <f t="shared" si="2"/>
        <v>39.138000000000034</v>
      </c>
      <c r="L8" s="1"/>
      <c r="M8" s="1"/>
      <c r="N8" s="1">
        <v>398.904</v>
      </c>
      <c r="O8" s="1">
        <f t="shared" si="3"/>
        <v>116.27760000000001</v>
      </c>
      <c r="P8" s="5">
        <f t="shared" si="4"/>
        <v>241.56860000000017</v>
      </c>
      <c r="Q8" s="5"/>
      <c r="R8" s="1"/>
      <c r="S8" s="1">
        <f t="shared" si="5"/>
        <v>11.000000000000002</v>
      </c>
      <c r="T8" s="1">
        <f t="shared" si="6"/>
        <v>8.9224837801949821</v>
      </c>
      <c r="U8" s="1">
        <v>119.2136</v>
      </c>
      <c r="V8" s="1">
        <v>110.544</v>
      </c>
      <c r="W8" s="1">
        <v>103.3754</v>
      </c>
      <c r="X8" s="1">
        <v>92.175399999999996</v>
      </c>
      <c r="Y8" s="1">
        <v>84.816599999999994</v>
      </c>
      <c r="Z8" s="1">
        <v>77.9542</v>
      </c>
      <c r="AA8" s="1"/>
      <c r="AB8" s="1">
        <f t="shared" si="7"/>
        <v>242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31</v>
      </c>
      <c r="C9" s="1">
        <v>39.389000000000003</v>
      </c>
      <c r="D9" s="1">
        <v>17.105</v>
      </c>
      <c r="E9" s="1">
        <v>20.245999999999999</v>
      </c>
      <c r="F9" s="1">
        <v>23.638999999999999</v>
      </c>
      <c r="G9" s="6">
        <v>1</v>
      </c>
      <c r="H9" s="1">
        <v>40</v>
      </c>
      <c r="I9" s="1" t="s">
        <v>32</v>
      </c>
      <c r="J9" s="1">
        <v>23.5</v>
      </c>
      <c r="K9" s="1">
        <f t="shared" si="2"/>
        <v>-3.2540000000000013</v>
      </c>
      <c r="L9" s="1"/>
      <c r="M9" s="1"/>
      <c r="N9" s="1">
        <v>5</v>
      </c>
      <c r="O9" s="1">
        <f t="shared" si="3"/>
        <v>4.0491999999999999</v>
      </c>
      <c r="P9" s="5">
        <f t="shared" si="4"/>
        <v>15.902199999999997</v>
      </c>
      <c r="Q9" s="5"/>
      <c r="R9" s="1"/>
      <c r="S9" s="1">
        <f t="shared" si="5"/>
        <v>11</v>
      </c>
      <c r="T9" s="1">
        <f t="shared" si="6"/>
        <v>7.0727551121209125</v>
      </c>
      <c r="U9" s="1">
        <v>3.6551999999999998</v>
      </c>
      <c r="V9" s="1">
        <v>3.8031999999999999</v>
      </c>
      <c r="W9" s="1">
        <v>2.7631999999999999</v>
      </c>
      <c r="X9" s="1">
        <v>3.0514000000000001</v>
      </c>
      <c r="Y9" s="1">
        <v>4.2632000000000003</v>
      </c>
      <c r="Z9" s="1">
        <v>3.4752000000000001</v>
      </c>
      <c r="AA9" s="1"/>
      <c r="AB9" s="1">
        <f t="shared" si="7"/>
        <v>16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36</v>
      </c>
      <c r="C10" s="1">
        <v>467</v>
      </c>
      <c r="D10" s="1">
        <v>822</v>
      </c>
      <c r="E10" s="1">
        <v>703</v>
      </c>
      <c r="F10" s="1">
        <v>468</v>
      </c>
      <c r="G10" s="6">
        <v>0.45</v>
      </c>
      <c r="H10" s="1">
        <v>45</v>
      </c>
      <c r="I10" s="1" t="s">
        <v>32</v>
      </c>
      <c r="J10" s="1">
        <v>719</v>
      </c>
      <c r="K10" s="1">
        <f t="shared" si="2"/>
        <v>-16</v>
      </c>
      <c r="L10" s="1"/>
      <c r="M10" s="1"/>
      <c r="N10" s="1">
        <v>555</v>
      </c>
      <c r="O10" s="1">
        <f t="shared" si="3"/>
        <v>140.6</v>
      </c>
      <c r="P10" s="5">
        <f t="shared" si="4"/>
        <v>523.59999999999991</v>
      </c>
      <c r="Q10" s="5"/>
      <c r="R10" s="1"/>
      <c r="S10" s="1">
        <f t="shared" si="5"/>
        <v>11</v>
      </c>
      <c r="T10" s="1">
        <f t="shared" si="6"/>
        <v>7.2759601706970134</v>
      </c>
      <c r="U10" s="1">
        <v>120.8</v>
      </c>
      <c r="V10" s="1">
        <v>108.8</v>
      </c>
      <c r="W10" s="1">
        <v>115.4</v>
      </c>
      <c r="X10" s="1">
        <v>109.4</v>
      </c>
      <c r="Y10" s="1">
        <v>104</v>
      </c>
      <c r="Z10" s="1">
        <v>124.4</v>
      </c>
      <c r="AA10" s="1"/>
      <c r="AB10" s="1">
        <f t="shared" si="7"/>
        <v>236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36</v>
      </c>
      <c r="C11" s="1">
        <v>704</v>
      </c>
      <c r="D11" s="1">
        <v>1224</v>
      </c>
      <c r="E11" s="1">
        <v>1044</v>
      </c>
      <c r="F11" s="1">
        <v>767</v>
      </c>
      <c r="G11" s="6">
        <v>0.45</v>
      </c>
      <c r="H11" s="1">
        <v>45</v>
      </c>
      <c r="I11" s="1" t="s">
        <v>32</v>
      </c>
      <c r="J11" s="1">
        <v>1082</v>
      </c>
      <c r="K11" s="1">
        <f t="shared" si="2"/>
        <v>-38</v>
      </c>
      <c r="L11" s="1"/>
      <c r="M11" s="1"/>
      <c r="N11" s="1">
        <v>773</v>
      </c>
      <c r="O11" s="1">
        <f t="shared" si="3"/>
        <v>208.8</v>
      </c>
      <c r="P11" s="5">
        <f t="shared" si="4"/>
        <v>756.80000000000018</v>
      </c>
      <c r="Q11" s="5"/>
      <c r="R11" s="1"/>
      <c r="S11" s="1">
        <f t="shared" si="5"/>
        <v>11</v>
      </c>
      <c r="T11" s="1">
        <f t="shared" si="6"/>
        <v>7.3754789272030647</v>
      </c>
      <c r="U11" s="1">
        <v>183.8</v>
      </c>
      <c r="V11" s="1">
        <v>166.8</v>
      </c>
      <c r="W11" s="1">
        <v>180</v>
      </c>
      <c r="X11" s="1">
        <v>164.4</v>
      </c>
      <c r="Y11" s="1">
        <v>160.6</v>
      </c>
      <c r="Z11" s="1">
        <v>190.6</v>
      </c>
      <c r="AA11" s="1"/>
      <c r="AB11" s="1">
        <f t="shared" si="7"/>
        <v>341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36</v>
      </c>
      <c r="C12" s="1">
        <v>97</v>
      </c>
      <c r="D12" s="1"/>
      <c r="E12" s="1">
        <v>40</v>
      </c>
      <c r="F12" s="1">
        <v>47</v>
      </c>
      <c r="G12" s="6">
        <v>0.17</v>
      </c>
      <c r="H12" s="1">
        <v>180</v>
      </c>
      <c r="I12" s="1" t="s">
        <v>32</v>
      </c>
      <c r="J12" s="1">
        <v>42</v>
      </c>
      <c r="K12" s="1">
        <f t="shared" si="2"/>
        <v>-2</v>
      </c>
      <c r="L12" s="1"/>
      <c r="M12" s="1"/>
      <c r="N12" s="1">
        <v>10</v>
      </c>
      <c r="O12" s="1">
        <f t="shared" si="3"/>
        <v>8</v>
      </c>
      <c r="P12" s="5">
        <f t="shared" si="4"/>
        <v>31</v>
      </c>
      <c r="Q12" s="5"/>
      <c r="R12" s="1"/>
      <c r="S12" s="1">
        <f t="shared" si="5"/>
        <v>11</v>
      </c>
      <c r="T12" s="1">
        <f t="shared" si="6"/>
        <v>7.125</v>
      </c>
      <c r="U12" s="1">
        <v>6.8</v>
      </c>
      <c r="V12" s="1">
        <v>6.2</v>
      </c>
      <c r="W12" s="1">
        <v>7.8</v>
      </c>
      <c r="X12" s="1">
        <v>8</v>
      </c>
      <c r="Y12" s="1">
        <v>7</v>
      </c>
      <c r="Z12" s="1">
        <v>6</v>
      </c>
      <c r="AA12" s="1"/>
      <c r="AB12" s="1">
        <f t="shared" si="7"/>
        <v>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36</v>
      </c>
      <c r="C13" s="1">
        <v>71</v>
      </c>
      <c r="D13" s="1">
        <v>1</v>
      </c>
      <c r="E13" s="1">
        <v>21</v>
      </c>
      <c r="F13" s="1">
        <v>45</v>
      </c>
      <c r="G13" s="6">
        <v>0.3</v>
      </c>
      <c r="H13" s="1">
        <v>40</v>
      </c>
      <c r="I13" s="1" t="s">
        <v>32</v>
      </c>
      <c r="J13" s="1">
        <v>26</v>
      </c>
      <c r="K13" s="1">
        <f t="shared" si="2"/>
        <v>-5</v>
      </c>
      <c r="L13" s="1"/>
      <c r="M13" s="1"/>
      <c r="N13" s="1">
        <v>0</v>
      </c>
      <c r="O13" s="1">
        <f t="shared" si="3"/>
        <v>4.2</v>
      </c>
      <c r="P13" s="5"/>
      <c r="Q13" s="5"/>
      <c r="R13" s="1"/>
      <c r="S13" s="1">
        <f t="shared" si="5"/>
        <v>10.714285714285714</v>
      </c>
      <c r="T13" s="1">
        <f t="shared" si="6"/>
        <v>10.714285714285714</v>
      </c>
      <c r="U13" s="1">
        <v>2</v>
      </c>
      <c r="V13" s="1">
        <v>4.2</v>
      </c>
      <c r="W13" s="1">
        <v>5.2</v>
      </c>
      <c r="X13" s="1">
        <v>5.8</v>
      </c>
      <c r="Y13" s="1">
        <v>7.6</v>
      </c>
      <c r="Z13" s="1">
        <v>10.199999999999999</v>
      </c>
      <c r="AA13" s="1"/>
      <c r="AB13" s="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43</v>
      </c>
      <c r="B14" s="1" t="s">
        <v>36</v>
      </c>
      <c r="C14" s="1"/>
      <c r="D14" s="1">
        <v>106</v>
      </c>
      <c r="E14" s="1">
        <v>74</v>
      </c>
      <c r="F14" s="1">
        <v>32</v>
      </c>
      <c r="G14" s="6">
        <v>0.4</v>
      </c>
      <c r="H14" s="1">
        <v>50</v>
      </c>
      <c r="I14" s="1" t="s">
        <v>32</v>
      </c>
      <c r="J14" s="1">
        <v>74</v>
      </c>
      <c r="K14" s="1">
        <f t="shared" si="2"/>
        <v>0</v>
      </c>
      <c r="L14" s="1"/>
      <c r="M14" s="1"/>
      <c r="N14" s="13"/>
      <c r="O14" s="1">
        <f t="shared" si="3"/>
        <v>14.8</v>
      </c>
      <c r="P14" s="5">
        <v>140</v>
      </c>
      <c r="Q14" s="5"/>
      <c r="R14" s="1"/>
      <c r="S14" s="1">
        <f t="shared" si="5"/>
        <v>11.621621621621621</v>
      </c>
      <c r="T14" s="1">
        <f t="shared" si="6"/>
        <v>2.1621621621621618</v>
      </c>
      <c r="U14" s="1">
        <v>12.4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3" t="s">
        <v>44</v>
      </c>
      <c r="AB14" s="1">
        <f t="shared" si="7"/>
        <v>56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36</v>
      </c>
      <c r="C15" s="1">
        <v>165</v>
      </c>
      <c r="D15" s="1">
        <v>60</v>
      </c>
      <c r="E15" s="1">
        <v>130</v>
      </c>
      <c r="F15" s="1">
        <v>80</v>
      </c>
      <c r="G15" s="6">
        <v>0.17</v>
      </c>
      <c r="H15" s="1">
        <v>180</v>
      </c>
      <c r="I15" s="1" t="s">
        <v>32</v>
      </c>
      <c r="J15" s="1">
        <v>128</v>
      </c>
      <c r="K15" s="1">
        <f t="shared" si="2"/>
        <v>2</v>
      </c>
      <c r="L15" s="1"/>
      <c r="M15" s="1"/>
      <c r="N15" s="1">
        <v>119</v>
      </c>
      <c r="O15" s="1">
        <f t="shared" si="3"/>
        <v>26</v>
      </c>
      <c r="P15" s="5">
        <f t="shared" si="4"/>
        <v>87</v>
      </c>
      <c r="Q15" s="5"/>
      <c r="R15" s="1"/>
      <c r="S15" s="1">
        <f t="shared" si="5"/>
        <v>11</v>
      </c>
      <c r="T15" s="1">
        <f t="shared" si="6"/>
        <v>7.6538461538461542</v>
      </c>
      <c r="U15" s="1">
        <v>22.8</v>
      </c>
      <c r="V15" s="1">
        <v>13.2</v>
      </c>
      <c r="W15" s="1">
        <v>15.8</v>
      </c>
      <c r="X15" s="1">
        <v>24.2</v>
      </c>
      <c r="Y15" s="1">
        <v>22.4</v>
      </c>
      <c r="Z15" s="1">
        <v>12.8</v>
      </c>
      <c r="AA15" s="1"/>
      <c r="AB15" s="1">
        <f t="shared" si="7"/>
        <v>15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7" t="s">
        <v>46</v>
      </c>
      <c r="B16" s="17" t="s">
        <v>36</v>
      </c>
      <c r="C16" s="17"/>
      <c r="D16" s="17"/>
      <c r="E16" s="17"/>
      <c r="F16" s="17"/>
      <c r="G16" s="18">
        <v>0</v>
      </c>
      <c r="H16" s="17">
        <v>50</v>
      </c>
      <c r="I16" s="17" t="s">
        <v>32</v>
      </c>
      <c r="J16" s="17"/>
      <c r="K16" s="17">
        <f t="shared" si="2"/>
        <v>0</v>
      </c>
      <c r="L16" s="17"/>
      <c r="M16" s="17"/>
      <c r="N16" s="17"/>
      <c r="O16" s="17">
        <f t="shared" si="3"/>
        <v>0</v>
      </c>
      <c r="P16" s="19"/>
      <c r="Q16" s="19"/>
      <c r="R16" s="17"/>
      <c r="S16" s="17" t="e">
        <f t="shared" si="5"/>
        <v>#DIV/0!</v>
      </c>
      <c r="T16" s="17" t="e">
        <f t="shared" si="6"/>
        <v>#DIV/0!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 t="s">
        <v>47</v>
      </c>
      <c r="AB16" s="17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7" t="s">
        <v>48</v>
      </c>
      <c r="B17" s="17" t="s">
        <v>36</v>
      </c>
      <c r="C17" s="17"/>
      <c r="D17" s="17"/>
      <c r="E17" s="17"/>
      <c r="F17" s="17"/>
      <c r="G17" s="18">
        <v>0</v>
      </c>
      <c r="H17" s="17">
        <v>50</v>
      </c>
      <c r="I17" s="17" t="s">
        <v>32</v>
      </c>
      <c r="J17" s="17"/>
      <c r="K17" s="17">
        <f t="shared" si="2"/>
        <v>0</v>
      </c>
      <c r="L17" s="17"/>
      <c r="M17" s="17"/>
      <c r="N17" s="17"/>
      <c r="O17" s="17">
        <f t="shared" si="3"/>
        <v>0</v>
      </c>
      <c r="P17" s="19"/>
      <c r="Q17" s="19"/>
      <c r="R17" s="17"/>
      <c r="S17" s="17" t="e">
        <f t="shared" si="5"/>
        <v>#DIV/0!</v>
      </c>
      <c r="T17" s="17" t="e">
        <f t="shared" si="6"/>
        <v>#DIV/0!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 t="s">
        <v>47</v>
      </c>
      <c r="AB17" s="17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31</v>
      </c>
      <c r="C18" s="1">
        <v>2618.3850000000002</v>
      </c>
      <c r="D18" s="1">
        <v>2216.3229999999999</v>
      </c>
      <c r="E18" s="1">
        <v>2043.703</v>
      </c>
      <c r="F18" s="1">
        <v>2375.23</v>
      </c>
      <c r="G18" s="6">
        <v>1</v>
      </c>
      <c r="H18" s="1">
        <v>55</v>
      </c>
      <c r="I18" s="1" t="s">
        <v>32</v>
      </c>
      <c r="J18" s="1">
        <v>1919.25</v>
      </c>
      <c r="K18" s="1">
        <f t="shared" si="2"/>
        <v>124.45299999999997</v>
      </c>
      <c r="L18" s="1"/>
      <c r="M18" s="1"/>
      <c r="N18" s="1">
        <v>1162.357</v>
      </c>
      <c r="O18" s="1">
        <f t="shared" si="3"/>
        <v>408.74059999999997</v>
      </c>
      <c r="P18" s="5">
        <f>11.4*O18-N18-F18</f>
        <v>1122.0558399999995</v>
      </c>
      <c r="Q18" s="5"/>
      <c r="R18" s="1"/>
      <c r="S18" s="1">
        <f t="shared" si="5"/>
        <v>11.4</v>
      </c>
      <c r="T18" s="1">
        <f t="shared" si="6"/>
        <v>8.6548461297947892</v>
      </c>
      <c r="U18" s="1">
        <v>397.637</v>
      </c>
      <c r="V18" s="1">
        <v>400.084</v>
      </c>
      <c r="W18" s="1">
        <v>421.78300000000002</v>
      </c>
      <c r="X18" s="1">
        <v>451.904</v>
      </c>
      <c r="Y18" s="1">
        <v>426.42239999999998</v>
      </c>
      <c r="Z18" s="1">
        <v>445.09280000000001</v>
      </c>
      <c r="AA18" s="1"/>
      <c r="AB18" s="1">
        <f t="shared" si="7"/>
        <v>1122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31</v>
      </c>
      <c r="C19" s="1">
        <v>3664.9609999999998</v>
      </c>
      <c r="D19" s="1">
        <v>2065.268</v>
      </c>
      <c r="E19" s="1">
        <v>2839.1759999999999</v>
      </c>
      <c r="F19" s="1">
        <v>2449.4589999999998</v>
      </c>
      <c r="G19" s="6">
        <v>1</v>
      </c>
      <c r="H19" s="1">
        <v>50</v>
      </c>
      <c r="I19" s="1" t="s">
        <v>32</v>
      </c>
      <c r="J19" s="1">
        <v>2861.9</v>
      </c>
      <c r="K19" s="1">
        <f t="shared" si="2"/>
        <v>-22.72400000000016</v>
      </c>
      <c r="L19" s="1"/>
      <c r="M19" s="1"/>
      <c r="N19" s="1">
        <v>56.225999999999658</v>
      </c>
      <c r="O19" s="1">
        <f t="shared" si="3"/>
        <v>567.83519999999999</v>
      </c>
      <c r="P19" s="5">
        <f>11.4*O19-N19-F19</f>
        <v>3967.6362800000006</v>
      </c>
      <c r="Q19" s="5"/>
      <c r="R19" s="1"/>
      <c r="S19" s="1">
        <f t="shared" si="5"/>
        <v>11.4</v>
      </c>
      <c r="T19" s="1">
        <f t="shared" si="6"/>
        <v>4.4126975573194471</v>
      </c>
      <c r="U19" s="1">
        <v>426.33699999999999</v>
      </c>
      <c r="V19" s="1">
        <v>467.72120000000001</v>
      </c>
      <c r="W19" s="1">
        <v>540.37</v>
      </c>
      <c r="X19" s="1">
        <v>507.34160000000003</v>
      </c>
      <c r="Y19" s="1">
        <v>572.05119999999999</v>
      </c>
      <c r="Z19" s="1">
        <v>667.21860000000004</v>
      </c>
      <c r="AA19" s="1"/>
      <c r="AB19" s="1">
        <f t="shared" si="7"/>
        <v>3968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7" t="s">
        <v>51</v>
      </c>
      <c r="B20" s="17" t="s">
        <v>31</v>
      </c>
      <c r="C20" s="17"/>
      <c r="D20" s="17"/>
      <c r="E20" s="17"/>
      <c r="F20" s="17"/>
      <c r="G20" s="18">
        <v>0</v>
      </c>
      <c r="H20" s="17">
        <v>60</v>
      </c>
      <c r="I20" s="17" t="s">
        <v>32</v>
      </c>
      <c r="J20" s="17"/>
      <c r="K20" s="17">
        <f t="shared" si="2"/>
        <v>0</v>
      </c>
      <c r="L20" s="17"/>
      <c r="M20" s="17"/>
      <c r="N20" s="17"/>
      <c r="O20" s="17">
        <f t="shared" si="3"/>
        <v>0</v>
      </c>
      <c r="P20" s="19"/>
      <c r="Q20" s="19"/>
      <c r="R20" s="17"/>
      <c r="S20" s="17" t="e">
        <f t="shared" si="5"/>
        <v>#DIV/0!</v>
      </c>
      <c r="T20" s="17" t="e">
        <f t="shared" si="6"/>
        <v>#DIV/0!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 t="s">
        <v>47</v>
      </c>
      <c r="AB20" s="17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31</v>
      </c>
      <c r="C21" s="1">
        <v>2703.2489999999998</v>
      </c>
      <c r="D21" s="1">
        <v>3427.23</v>
      </c>
      <c r="E21" s="1">
        <v>2654.82</v>
      </c>
      <c r="F21" s="1">
        <v>2892.5749999999998</v>
      </c>
      <c r="G21" s="6">
        <v>1</v>
      </c>
      <c r="H21" s="1">
        <v>60</v>
      </c>
      <c r="I21" s="1" t="s">
        <v>32</v>
      </c>
      <c r="J21" s="1">
        <v>2489.77</v>
      </c>
      <c r="K21" s="1">
        <f t="shared" si="2"/>
        <v>165.05000000000018</v>
      </c>
      <c r="L21" s="1"/>
      <c r="M21" s="1"/>
      <c r="N21" s="1">
        <v>1802.216999999999</v>
      </c>
      <c r="O21" s="1">
        <f t="shared" si="3"/>
        <v>530.96400000000006</v>
      </c>
      <c r="P21" s="5">
        <f>11*O21-N21-F21</f>
        <v>1145.8120000000017</v>
      </c>
      <c r="Q21" s="5"/>
      <c r="R21" s="1"/>
      <c r="S21" s="1">
        <f t="shared" si="5"/>
        <v>11</v>
      </c>
      <c r="T21" s="1">
        <f t="shared" si="6"/>
        <v>8.8420156545453139</v>
      </c>
      <c r="U21" s="1">
        <v>528.43779999999992</v>
      </c>
      <c r="V21" s="1">
        <v>502.1404</v>
      </c>
      <c r="W21" s="1">
        <v>508.98219999999998</v>
      </c>
      <c r="X21" s="1">
        <v>535.50360000000001</v>
      </c>
      <c r="Y21" s="1">
        <v>526.30219999999997</v>
      </c>
      <c r="Z21" s="1">
        <v>594.22479999999996</v>
      </c>
      <c r="AA21" s="1"/>
      <c r="AB21" s="1">
        <f t="shared" si="7"/>
        <v>1146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53</v>
      </c>
      <c r="B22" s="10" t="s">
        <v>31</v>
      </c>
      <c r="C22" s="10"/>
      <c r="D22" s="10">
        <v>84.894999999999996</v>
      </c>
      <c r="E22" s="15">
        <v>105.01600000000001</v>
      </c>
      <c r="F22" s="15">
        <v>-60.951000000000001</v>
      </c>
      <c r="G22" s="11">
        <v>0</v>
      </c>
      <c r="H22" s="10">
        <v>60</v>
      </c>
      <c r="I22" s="10" t="s">
        <v>54</v>
      </c>
      <c r="J22" s="10">
        <v>103.8</v>
      </c>
      <c r="K22" s="10">
        <f t="shared" si="2"/>
        <v>1.2160000000000082</v>
      </c>
      <c r="L22" s="10"/>
      <c r="M22" s="10"/>
      <c r="N22" s="10"/>
      <c r="O22" s="10">
        <f t="shared" si="3"/>
        <v>21.0032</v>
      </c>
      <c r="P22" s="12"/>
      <c r="Q22" s="12"/>
      <c r="R22" s="10"/>
      <c r="S22" s="10">
        <f t="shared" si="5"/>
        <v>-2.9019863639826311</v>
      </c>
      <c r="T22" s="10">
        <f t="shared" si="6"/>
        <v>-2.9019863639826311</v>
      </c>
      <c r="U22" s="10">
        <v>16.844999999999999</v>
      </c>
      <c r="V22" s="10">
        <v>8.3640000000000008</v>
      </c>
      <c r="W22" s="10">
        <v>0.33200000000000002</v>
      </c>
      <c r="X22" s="10">
        <v>60.889000000000003</v>
      </c>
      <c r="Y22" s="10">
        <v>111.863</v>
      </c>
      <c r="Z22" s="10">
        <v>307.24540000000002</v>
      </c>
      <c r="AA22" s="10" t="s">
        <v>55</v>
      </c>
      <c r="AB22" s="10">
        <f t="shared" si="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31</v>
      </c>
      <c r="C23" s="1">
        <v>619.09400000000005</v>
      </c>
      <c r="D23" s="1">
        <v>586.94000000000005</v>
      </c>
      <c r="E23" s="1">
        <v>451.27199999999999</v>
      </c>
      <c r="F23" s="1">
        <v>398.738</v>
      </c>
      <c r="G23" s="6">
        <v>1</v>
      </c>
      <c r="H23" s="1">
        <v>60</v>
      </c>
      <c r="I23" s="1" t="s">
        <v>32</v>
      </c>
      <c r="J23" s="1">
        <v>434.45</v>
      </c>
      <c r="K23" s="1">
        <f t="shared" si="2"/>
        <v>16.822000000000003</v>
      </c>
      <c r="L23" s="1"/>
      <c r="M23" s="1"/>
      <c r="N23" s="1">
        <v>399.82400000000001</v>
      </c>
      <c r="O23" s="1">
        <f t="shared" si="3"/>
        <v>90.254400000000004</v>
      </c>
      <c r="P23" s="5">
        <f>11.4*O23-N23-F23</f>
        <v>230.33816000000007</v>
      </c>
      <c r="Q23" s="5"/>
      <c r="R23" s="1"/>
      <c r="S23" s="1">
        <f t="shared" si="5"/>
        <v>11.4</v>
      </c>
      <c r="T23" s="1">
        <f t="shared" si="6"/>
        <v>8.8479010441596202</v>
      </c>
      <c r="U23" s="1">
        <v>95.492400000000004</v>
      </c>
      <c r="V23" s="1">
        <v>85.029200000000003</v>
      </c>
      <c r="W23" s="1">
        <v>78.430599999999998</v>
      </c>
      <c r="X23" s="1">
        <v>88.288399999999996</v>
      </c>
      <c r="Y23" s="1">
        <v>91.894400000000005</v>
      </c>
      <c r="Z23" s="1">
        <v>100.8192</v>
      </c>
      <c r="AA23" s="1"/>
      <c r="AB23" s="1">
        <f t="shared" si="7"/>
        <v>230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31</v>
      </c>
      <c r="C24" s="1">
        <v>1394.0509999999999</v>
      </c>
      <c r="D24" s="1">
        <v>773.35</v>
      </c>
      <c r="E24" s="1">
        <v>909.59799999999996</v>
      </c>
      <c r="F24" s="1">
        <v>1026.7270000000001</v>
      </c>
      <c r="G24" s="6">
        <v>1</v>
      </c>
      <c r="H24" s="1">
        <v>60</v>
      </c>
      <c r="I24" s="1" t="s">
        <v>32</v>
      </c>
      <c r="J24" s="1">
        <v>863.75</v>
      </c>
      <c r="K24" s="1">
        <f t="shared" si="2"/>
        <v>45.847999999999956</v>
      </c>
      <c r="L24" s="1"/>
      <c r="M24" s="1"/>
      <c r="N24" s="1">
        <v>447.09000000000009</v>
      </c>
      <c r="O24" s="1">
        <f t="shared" si="3"/>
        <v>181.9196</v>
      </c>
      <c r="P24" s="5">
        <f>11.4*O24-N24-F24</f>
        <v>600.06643999999983</v>
      </c>
      <c r="Q24" s="5"/>
      <c r="R24" s="1"/>
      <c r="S24" s="1">
        <f t="shared" si="5"/>
        <v>11.4</v>
      </c>
      <c r="T24" s="1">
        <f t="shared" si="6"/>
        <v>8.101474497525281</v>
      </c>
      <c r="U24" s="1">
        <v>175.31120000000001</v>
      </c>
      <c r="V24" s="1">
        <v>174.90440000000001</v>
      </c>
      <c r="W24" s="1">
        <v>183.36439999999999</v>
      </c>
      <c r="X24" s="1">
        <v>213.26480000000001</v>
      </c>
      <c r="Y24" s="1">
        <v>205.58260000000001</v>
      </c>
      <c r="Z24" s="1">
        <v>213.8082</v>
      </c>
      <c r="AA24" s="1"/>
      <c r="AB24" s="1">
        <f t="shared" si="7"/>
        <v>600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31</v>
      </c>
      <c r="C25" s="1">
        <v>2200.7759999999998</v>
      </c>
      <c r="D25" s="1">
        <v>1366.7170000000001</v>
      </c>
      <c r="E25" s="1">
        <v>1700.7</v>
      </c>
      <c r="F25" s="1">
        <v>1531.33</v>
      </c>
      <c r="G25" s="6">
        <v>1</v>
      </c>
      <c r="H25" s="1">
        <v>60</v>
      </c>
      <c r="I25" s="1" t="s">
        <v>32</v>
      </c>
      <c r="J25" s="1">
        <v>1603.85</v>
      </c>
      <c r="K25" s="1">
        <f t="shared" si="2"/>
        <v>96.850000000000136</v>
      </c>
      <c r="L25" s="1"/>
      <c r="M25" s="1"/>
      <c r="N25" s="1">
        <v>1514.8579999999999</v>
      </c>
      <c r="O25" s="1">
        <f t="shared" si="3"/>
        <v>340.14</v>
      </c>
      <c r="P25" s="5">
        <f>11.4*O25-N25-F25</f>
        <v>831.40800000000036</v>
      </c>
      <c r="Q25" s="5"/>
      <c r="R25" s="1"/>
      <c r="S25" s="1">
        <f t="shared" si="5"/>
        <v>11.400000000000002</v>
      </c>
      <c r="T25" s="1">
        <f t="shared" si="6"/>
        <v>8.9556888340095266</v>
      </c>
      <c r="U25" s="1">
        <v>338.36759999999998</v>
      </c>
      <c r="V25" s="1">
        <v>291.04739999999998</v>
      </c>
      <c r="W25" s="1">
        <v>296.62400000000002</v>
      </c>
      <c r="X25" s="1">
        <v>329.71980000000002</v>
      </c>
      <c r="Y25" s="1">
        <v>337.2004</v>
      </c>
      <c r="Z25" s="1">
        <v>357.09739999999999</v>
      </c>
      <c r="AA25" s="1"/>
      <c r="AB25" s="1">
        <f t="shared" si="7"/>
        <v>831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31</v>
      </c>
      <c r="C26" s="1">
        <v>33.159999999999997</v>
      </c>
      <c r="D26" s="1">
        <v>41.658000000000001</v>
      </c>
      <c r="E26" s="1">
        <v>26.876999999999999</v>
      </c>
      <c r="F26" s="1">
        <v>38.256999999999998</v>
      </c>
      <c r="G26" s="6">
        <v>1</v>
      </c>
      <c r="H26" s="1">
        <v>35</v>
      </c>
      <c r="I26" s="1" t="s">
        <v>32</v>
      </c>
      <c r="J26" s="1">
        <v>31.5</v>
      </c>
      <c r="K26" s="1">
        <f t="shared" si="2"/>
        <v>-4.6230000000000011</v>
      </c>
      <c r="L26" s="1"/>
      <c r="M26" s="1"/>
      <c r="N26" s="1">
        <v>11.393999999999989</v>
      </c>
      <c r="O26" s="1">
        <f t="shared" si="3"/>
        <v>5.3754</v>
      </c>
      <c r="P26" s="5">
        <v>10</v>
      </c>
      <c r="Q26" s="5"/>
      <c r="R26" s="1"/>
      <c r="S26" s="1">
        <f t="shared" si="5"/>
        <v>11.097034639282656</v>
      </c>
      <c r="T26" s="1">
        <f t="shared" si="6"/>
        <v>9.2367079659188143</v>
      </c>
      <c r="U26" s="1">
        <v>5.6991999999999994</v>
      </c>
      <c r="V26" s="1">
        <v>5.3432000000000004</v>
      </c>
      <c r="W26" s="1">
        <v>5.3540000000000001</v>
      </c>
      <c r="X26" s="1">
        <v>5.8022</v>
      </c>
      <c r="Y26" s="1">
        <v>4.6924000000000001</v>
      </c>
      <c r="Z26" s="1">
        <v>5.4058000000000002</v>
      </c>
      <c r="AA26" s="1"/>
      <c r="AB26" s="1">
        <f t="shared" si="7"/>
        <v>10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7" t="s">
        <v>60</v>
      </c>
      <c r="B27" s="17" t="s">
        <v>31</v>
      </c>
      <c r="C27" s="17"/>
      <c r="D27" s="17"/>
      <c r="E27" s="17"/>
      <c r="F27" s="17"/>
      <c r="G27" s="18">
        <v>0</v>
      </c>
      <c r="H27" s="17">
        <v>30</v>
      </c>
      <c r="I27" s="17" t="s">
        <v>32</v>
      </c>
      <c r="J27" s="17"/>
      <c r="K27" s="17">
        <f t="shared" si="2"/>
        <v>0</v>
      </c>
      <c r="L27" s="17"/>
      <c r="M27" s="17"/>
      <c r="N27" s="17"/>
      <c r="O27" s="17">
        <f t="shared" si="3"/>
        <v>0</v>
      </c>
      <c r="P27" s="19"/>
      <c r="Q27" s="19"/>
      <c r="R27" s="17"/>
      <c r="S27" s="17" t="e">
        <f t="shared" si="5"/>
        <v>#DIV/0!</v>
      </c>
      <c r="T27" s="17" t="e">
        <f t="shared" si="6"/>
        <v>#DIV/0!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 t="s">
        <v>61</v>
      </c>
      <c r="AB27" s="17">
        <f t="shared" si="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7" t="s">
        <v>62</v>
      </c>
      <c r="B28" s="17" t="s">
        <v>31</v>
      </c>
      <c r="C28" s="17"/>
      <c r="D28" s="17"/>
      <c r="E28" s="17"/>
      <c r="F28" s="17"/>
      <c r="G28" s="18">
        <v>0</v>
      </c>
      <c r="H28" s="17">
        <v>30</v>
      </c>
      <c r="I28" s="17" t="s">
        <v>32</v>
      </c>
      <c r="J28" s="17"/>
      <c r="K28" s="17">
        <f t="shared" si="2"/>
        <v>0</v>
      </c>
      <c r="L28" s="17"/>
      <c r="M28" s="17"/>
      <c r="N28" s="17"/>
      <c r="O28" s="17">
        <f t="shared" si="3"/>
        <v>0</v>
      </c>
      <c r="P28" s="19"/>
      <c r="Q28" s="19"/>
      <c r="R28" s="17"/>
      <c r="S28" s="17" t="e">
        <f t="shared" si="5"/>
        <v>#DIV/0!</v>
      </c>
      <c r="T28" s="17" t="e">
        <f t="shared" si="6"/>
        <v>#DIV/0!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 t="s">
        <v>47</v>
      </c>
      <c r="AB28" s="17">
        <f t="shared" si="7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31</v>
      </c>
      <c r="C29" s="1">
        <v>551.99699999999996</v>
      </c>
      <c r="D29" s="1">
        <v>788.96699999999998</v>
      </c>
      <c r="E29" s="1">
        <v>516.57100000000003</v>
      </c>
      <c r="F29" s="1">
        <v>594.84900000000005</v>
      </c>
      <c r="G29" s="6">
        <v>1</v>
      </c>
      <c r="H29" s="1">
        <v>30</v>
      </c>
      <c r="I29" s="1" t="s">
        <v>32</v>
      </c>
      <c r="J29" s="1">
        <v>555.29999999999995</v>
      </c>
      <c r="K29" s="1">
        <f t="shared" si="2"/>
        <v>-38.728999999999928</v>
      </c>
      <c r="L29" s="1"/>
      <c r="M29" s="1"/>
      <c r="N29" s="1">
        <v>304.08600000000013</v>
      </c>
      <c r="O29" s="1">
        <f t="shared" si="3"/>
        <v>103.3142</v>
      </c>
      <c r="P29" s="5">
        <f>11*O29-N29-F29</f>
        <v>237.52119999999991</v>
      </c>
      <c r="Q29" s="5"/>
      <c r="R29" s="1"/>
      <c r="S29" s="1">
        <f t="shared" si="5"/>
        <v>11</v>
      </c>
      <c r="T29" s="1">
        <f t="shared" si="6"/>
        <v>8.7009820528059088</v>
      </c>
      <c r="U29" s="1">
        <v>105.86879999999999</v>
      </c>
      <c r="V29" s="1">
        <v>104.2482</v>
      </c>
      <c r="W29" s="1">
        <v>115.5166</v>
      </c>
      <c r="X29" s="1">
        <v>126.0932</v>
      </c>
      <c r="Y29" s="1">
        <v>112.7698</v>
      </c>
      <c r="Z29" s="1">
        <v>111.4512</v>
      </c>
      <c r="AA29" s="1"/>
      <c r="AB29" s="1">
        <f t="shared" si="7"/>
        <v>238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7" t="s">
        <v>64</v>
      </c>
      <c r="B30" s="17" t="s">
        <v>31</v>
      </c>
      <c r="C30" s="17"/>
      <c r="D30" s="17"/>
      <c r="E30" s="17"/>
      <c r="F30" s="17"/>
      <c r="G30" s="18">
        <v>0</v>
      </c>
      <c r="H30" s="17">
        <v>45</v>
      </c>
      <c r="I30" s="17" t="s">
        <v>32</v>
      </c>
      <c r="J30" s="17"/>
      <c r="K30" s="17">
        <f t="shared" si="2"/>
        <v>0</v>
      </c>
      <c r="L30" s="17"/>
      <c r="M30" s="17"/>
      <c r="N30" s="17"/>
      <c r="O30" s="17">
        <f t="shared" si="3"/>
        <v>0</v>
      </c>
      <c r="P30" s="19"/>
      <c r="Q30" s="19"/>
      <c r="R30" s="17"/>
      <c r="S30" s="17" t="e">
        <f t="shared" si="5"/>
        <v>#DIV/0!</v>
      </c>
      <c r="T30" s="17" t="e">
        <f t="shared" si="6"/>
        <v>#DIV/0!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 t="s">
        <v>47</v>
      </c>
      <c r="AB30" s="17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7" t="s">
        <v>65</v>
      </c>
      <c r="B31" s="17" t="s">
        <v>31</v>
      </c>
      <c r="C31" s="17"/>
      <c r="D31" s="17"/>
      <c r="E31" s="17"/>
      <c r="F31" s="17"/>
      <c r="G31" s="18">
        <v>0</v>
      </c>
      <c r="H31" s="17">
        <v>40</v>
      </c>
      <c r="I31" s="17" t="s">
        <v>32</v>
      </c>
      <c r="J31" s="17"/>
      <c r="K31" s="17">
        <f t="shared" si="2"/>
        <v>0</v>
      </c>
      <c r="L31" s="17"/>
      <c r="M31" s="17"/>
      <c r="N31" s="17"/>
      <c r="O31" s="17">
        <f t="shared" si="3"/>
        <v>0</v>
      </c>
      <c r="P31" s="19"/>
      <c r="Q31" s="19"/>
      <c r="R31" s="17"/>
      <c r="S31" s="17" t="e">
        <f t="shared" si="5"/>
        <v>#DIV/0!</v>
      </c>
      <c r="T31" s="17" t="e">
        <f t="shared" si="6"/>
        <v>#DIV/0!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 t="s">
        <v>47</v>
      </c>
      <c r="AB31" s="17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31</v>
      </c>
      <c r="C32" s="1">
        <v>4938.9480000000003</v>
      </c>
      <c r="D32" s="1">
        <v>5004.5219999999999</v>
      </c>
      <c r="E32" s="1">
        <v>4362.0810000000001</v>
      </c>
      <c r="F32" s="1">
        <v>4677.8490000000002</v>
      </c>
      <c r="G32" s="6">
        <v>1</v>
      </c>
      <c r="H32" s="1">
        <v>40</v>
      </c>
      <c r="I32" s="1" t="s">
        <v>32</v>
      </c>
      <c r="J32" s="1">
        <v>4249</v>
      </c>
      <c r="K32" s="1">
        <f t="shared" ref="K32:K60" si="8">E32-J32</f>
        <v>113.08100000000013</v>
      </c>
      <c r="L32" s="1"/>
      <c r="M32" s="1"/>
      <c r="N32" s="1">
        <v>3643.2159999999999</v>
      </c>
      <c r="O32" s="1">
        <f t="shared" si="3"/>
        <v>872.4162</v>
      </c>
      <c r="P32" s="5">
        <f>11*O32-N32-F32</f>
        <v>1275.5131999999994</v>
      </c>
      <c r="Q32" s="5"/>
      <c r="R32" s="1"/>
      <c r="S32" s="1">
        <f t="shared" si="5"/>
        <v>11</v>
      </c>
      <c r="T32" s="1">
        <f t="shared" si="6"/>
        <v>9.5379533300734227</v>
      </c>
      <c r="U32" s="1">
        <v>903.91360000000009</v>
      </c>
      <c r="V32" s="1">
        <v>820.76160000000004</v>
      </c>
      <c r="W32" s="1">
        <v>814.98360000000002</v>
      </c>
      <c r="X32" s="1">
        <v>847.20759999999996</v>
      </c>
      <c r="Y32" s="1">
        <v>856.85599999999999</v>
      </c>
      <c r="Z32" s="1">
        <v>936.97760000000005</v>
      </c>
      <c r="AA32" s="1"/>
      <c r="AB32" s="1">
        <f t="shared" si="7"/>
        <v>1276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7" t="s">
        <v>67</v>
      </c>
      <c r="B33" s="17" t="s">
        <v>31</v>
      </c>
      <c r="C33" s="17"/>
      <c r="D33" s="17"/>
      <c r="E33" s="17"/>
      <c r="F33" s="17"/>
      <c r="G33" s="18">
        <v>0</v>
      </c>
      <c r="H33" s="17">
        <v>40</v>
      </c>
      <c r="I33" s="17" t="s">
        <v>32</v>
      </c>
      <c r="J33" s="17"/>
      <c r="K33" s="17">
        <f t="shared" si="8"/>
        <v>0</v>
      </c>
      <c r="L33" s="17"/>
      <c r="M33" s="17"/>
      <c r="N33" s="17"/>
      <c r="O33" s="17">
        <f t="shared" si="3"/>
        <v>0</v>
      </c>
      <c r="P33" s="19"/>
      <c r="Q33" s="19"/>
      <c r="R33" s="17"/>
      <c r="S33" s="17" t="e">
        <f t="shared" si="5"/>
        <v>#DIV/0!</v>
      </c>
      <c r="T33" s="17" t="e">
        <f t="shared" si="6"/>
        <v>#DIV/0!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 t="s">
        <v>47</v>
      </c>
      <c r="AB33" s="17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31</v>
      </c>
      <c r="C34" s="1">
        <v>42.189</v>
      </c>
      <c r="D34" s="1"/>
      <c r="E34" s="1">
        <v>8.5969999999999995</v>
      </c>
      <c r="F34" s="1">
        <v>32.390999999999998</v>
      </c>
      <c r="G34" s="6">
        <v>1</v>
      </c>
      <c r="H34" s="1">
        <v>45</v>
      </c>
      <c r="I34" s="1" t="s">
        <v>32</v>
      </c>
      <c r="J34" s="1">
        <v>9.1</v>
      </c>
      <c r="K34" s="1">
        <f t="shared" si="8"/>
        <v>-0.50300000000000011</v>
      </c>
      <c r="L34" s="1"/>
      <c r="M34" s="1"/>
      <c r="N34" s="1">
        <v>0</v>
      </c>
      <c r="O34" s="1">
        <f t="shared" si="3"/>
        <v>1.7193999999999998</v>
      </c>
      <c r="P34" s="5"/>
      <c r="Q34" s="5"/>
      <c r="R34" s="1"/>
      <c r="S34" s="1">
        <f t="shared" si="5"/>
        <v>18.838548330813076</v>
      </c>
      <c r="T34" s="1">
        <f t="shared" si="6"/>
        <v>18.838548330813076</v>
      </c>
      <c r="U34" s="1">
        <v>1.4419999999999999</v>
      </c>
      <c r="V34" s="1">
        <v>1.4987999999999999</v>
      </c>
      <c r="W34" s="1">
        <v>2.2867999999999999</v>
      </c>
      <c r="X34" s="1">
        <v>3.7517999999999998</v>
      </c>
      <c r="Y34" s="1">
        <v>2.7235999999999998</v>
      </c>
      <c r="Z34" s="1">
        <v>5.3822000000000001</v>
      </c>
      <c r="AA34" s="14" t="s">
        <v>42</v>
      </c>
      <c r="AB34" s="1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7" t="s">
        <v>69</v>
      </c>
      <c r="B35" s="17" t="s">
        <v>31</v>
      </c>
      <c r="C35" s="17">
        <v>31.427</v>
      </c>
      <c r="D35" s="17"/>
      <c r="E35" s="17"/>
      <c r="F35" s="17"/>
      <c r="G35" s="18">
        <v>0</v>
      </c>
      <c r="H35" s="17">
        <v>30</v>
      </c>
      <c r="I35" s="17" t="s">
        <v>32</v>
      </c>
      <c r="J35" s="17"/>
      <c r="K35" s="17">
        <f t="shared" si="8"/>
        <v>0</v>
      </c>
      <c r="L35" s="17"/>
      <c r="M35" s="17"/>
      <c r="N35" s="17"/>
      <c r="O35" s="17">
        <f t="shared" si="3"/>
        <v>0</v>
      </c>
      <c r="P35" s="19"/>
      <c r="Q35" s="19"/>
      <c r="R35" s="17"/>
      <c r="S35" s="17" t="e">
        <f t="shared" si="5"/>
        <v>#DIV/0!</v>
      </c>
      <c r="T35" s="17" t="e">
        <f t="shared" si="6"/>
        <v>#DIV/0!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 t="s">
        <v>61</v>
      </c>
      <c r="AB35" s="17">
        <f t="shared" si="7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7" t="s">
        <v>70</v>
      </c>
      <c r="B36" s="17" t="s">
        <v>31</v>
      </c>
      <c r="C36" s="17"/>
      <c r="D36" s="17"/>
      <c r="E36" s="17"/>
      <c r="F36" s="17"/>
      <c r="G36" s="18">
        <v>0</v>
      </c>
      <c r="H36" s="17">
        <v>50</v>
      </c>
      <c r="I36" s="17" t="s">
        <v>32</v>
      </c>
      <c r="J36" s="17"/>
      <c r="K36" s="17">
        <f t="shared" si="8"/>
        <v>0</v>
      </c>
      <c r="L36" s="17"/>
      <c r="M36" s="17"/>
      <c r="N36" s="17"/>
      <c r="O36" s="17">
        <f t="shared" si="3"/>
        <v>0</v>
      </c>
      <c r="P36" s="19"/>
      <c r="Q36" s="19"/>
      <c r="R36" s="17"/>
      <c r="S36" s="17" t="e">
        <f t="shared" si="5"/>
        <v>#DIV/0!</v>
      </c>
      <c r="T36" s="17" t="e">
        <f t="shared" si="6"/>
        <v>#DIV/0!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 t="s">
        <v>47</v>
      </c>
      <c r="AB36" s="17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31</v>
      </c>
      <c r="C37" s="1">
        <v>81.974999999999994</v>
      </c>
      <c r="D37" s="1">
        <v>34.203000000000003</v>
      </c>
      <c r="E37" s="1">
        <v>37.213000000000001</v>
      </c>
      <c r="F37" s="1">
        <v>63.762999999999998</v>
      </c>
      <c r="G37" s="6">
        <v>1</v>
      </c>
      <c r="H37" s="1">
        <v>50</v>
      </c>
      <c r="I37" s="1" t="s">
        <v>32</v>
      </c>
      <c r="J37" s="1">
        <v>38.9</v>
      </c>
      <c r="K37" s="1">
        <f t="shared" si="8"/>
        <v>-1.6869999999999976</v>
      </c>
      <c r="L37" s="1"/>
      <c r="M37" s="1"/>
      <c r="N37" s="1">
        <v>10</v>
      </c>
      <c r="O37" s="1">
        <f t="shared" si="3"/>
        <v>7.4426000000000005</v>
      </c>
      <c r="P37" s="5">
        <v>10</v>
      </c>
      <c r="Q37" s="5"/>
      <c r="R37" s="1"/>
      <c r="S37" s="1">
        <f t="shared" si="5"/>
        <v>11.254534705613629</v>
      </c>
      <c r="T37" s="1">
        <f t="shared" si="6"/>
        <v>9.910918227501142</v>
      </c>
      <c r="U37" s="1">
        <v>8.1671999999999993</v>
      </c>
      <c r="V37" s="1">
        <v>8.6815999999999995</v>
      </c>
      <c r="W37" s="1">
        <v>8.8056000000000001</v>
      </c>
      <c r="X37" s="1">
        <v>7.8023999999999996</v>
      </c>
      <c r="Y37" s="1">
        <v>9.5486000000000004</v>
      </c>
      <c r="Z37" s="1">
        <v>12.929600000000001</v>
      </c>
      <c r="AA37" s="1"/>
      <c r="AB37" s="1">
        <f t="shared" si="7"/>
        <v>10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31</v>
      </c>
      <c r="C38" s="1">
        <v>70.602000000000004</v>
      </c>
      <c r="D38" s="1">
        <v>12.826000000000001</v>
      </c>
      <c r="E38" s="1">
        <v>21.126999999999999</v>
      </c>
      <c r="F38" s="1">
        <v>43.744999999999997</v>
      </c>
      <c r="G38" s="6">
        <v>1</v>
      </c>
      <c r="H38" s="1">
        <v>50</v>
      </c>
      <c r="I38" s="1" t="s">
        <v>32</v>
      </c>
      <c r="J38" s="1">
        <v>24.5</v>
      </c>
      <c r="K38" s="1">
        <f t="shared" si="8"/>
        <v>-3.3730000000000011</v>
      </c>
      <c r="L38" s="1"/>
      <c r="M38" s="1"/>
      <c r="N38" s="1">
        <v>5</v>
      </c>
      <c r="O38" s="1">
        <f t="shared" si="3"/>
        <v>4.2253999999999996</v>
      </c>
      <c r="P38" s="5"/>
      <c r="Q38" s="5"/>
      <c r="R38" s="1"/>
      <c r="S38" s="1">
        <f t="shared" si="5"/>
        <v>11.536185923226205</v>
      </c>
      <c r="T38" s="1">
        <f t="shared" si="6"/>
        <v>11.536185923226205</v>
      </c>
      <c r="U38" s="1">
        <v>4.8056000000000001</v>
      </c>
      <c r="V38" s="1">
        <v>4.1863999999999999</v>
      </c>
      <c r="W38" s="1">
        <v>4.3296000000000001</v>
      </c>
      <c r="X38" s="1">
        <v>8.2560000000000002</v>
      </c>
      <c r="Y38" s="1">
        <v>8.3995999999999995</v>
      </c>
      <c r="Z38" s="1">
        <v>3.4460000000000002</v>
      </c>
      <c r="AA38" s="1"/>
      <c r="AB38" s="1">
        <f t="shared" si="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36</v>
      </c>
      <c r="C39" s="1">
        <v>1059</v>
      </c>
      <c r="D39" s="1">
        <v>1248</v>
      </c>
      <c r="E39" s="1">
        <v>856</v>
      </c>
      <c r="F39" s="1">
        <v>1077</v>
      </c>
      <c r="G39" s="6">
        <v>0.4</v>
      </c>
      <c r="H39" s="1">
        <v>45</v>
      </c>
      <c r="I39" s="1" t="s">
        <v>32</v>
      </c>
      <c r="J39" s="1">
        <v>878</v>
      </c>
      <c r="K39" s="1">
        <f t="shared" si="8"/>
        <v>-22</v>
      </c>
      <c r="L39" s="1"/>
      <c r="M39" s="1"/>
      <c r="N39" s="1">
        <v>506</v>
      </c>
      <c r="O39" s="1">
        <f t="shared" si="3"/>
        <v>171.2</v>
      </c>
      <c r="P39" s="5">
        <f t="shared" ref="P39" si="9">11*O39-N39-F39</f>
        <v>300.19999999999982</v>
      </c>
      <c r="Q39" s="5"/>
      <c r="R39" s="1"/>
      <c r="S39" s="1">
        <f t="shared" si="5"/>
        <v>11</v>
      </c>
      <c r="T39" s="1">
        <f t="shared" si="6"/>
        <v>9.2464953271028048</v>
      </c>
      <c r="U39" s="1">
        <v>180.4</v>
      </c>
      <c r="V39" s="1">
        <v>157.4</v>
      </c>
      <c r="W39" s="1">
        <v>154.6</v>
      </c>
      <c r="X39" s="1">
        <v>175.4</v>
      </c>
      <c r="Y39" s="1">
        <v>176</v>
      </c>
      <c r="Z39" s="1">
        <v>194.4</v>
      </c>
      <c r="AA39" s="1"/>
      <c r="AB39" s="1">
        <f t="shared" si="7"/>
        <v>120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7" t="s">
        <v>74</v>
      </c>
      <c r="B40" s="17" t="s">
        <v>36</v>
      </c>
      <c r="C40" s="17"/>
      <c r="D40" s="17"/>
      <c r="E40" s="17"/>
      <c r="F40" s="17"/>
      <c r="G40" s="18">
        <v>0</v>
      </c>
      <c r="H40" s="17">
        <v>50</v>
      </c>
      <c r="I40" s="17" t="s">
        <v>32</v>
      </c>
      <c r="J40" s="17"/>
      <c r="K40" s="17">
        <f t="shared" si="8"/>
        <v>0</v>
      </c>
      <c r="L40" s="17"/>
      <c r="M40" s="17"/>
      <c r="N40" s="17"/>
      <c r="O40" s="17">
        <f t="shared" si="3"/>
        <v>0</v>
      </c>
      <c r="P40" s="19"/>
      <c r="Q40" s="19"/>
      <c r="R40" s="17"/>
      <c r="S40" s="17" t="e">
        <f t="shared" si="5"/>
        <v>#DIV/0!</v>
      </c>
      <c r="T40" s="17" t="e">
        <f t="shared" si="6"/>
        <v>#DIV/0!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 t="s">
        <v>47</v>
      </c>
      <c r="AB40" s="17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36</v>
      </c>
      <c r="C41" s="1">
        <v>860</v>
      </c>
      <c r="D41" s="1">
        <v>972</v>
      </c>
      <c r="E41" s="1">
        <v>620</v>
      </c>
      <c r="F41" s="1">
        <v>955</v>
      </c>
      <c r="G41" s="6">
        <v>0.4</v>
      </c>
      <c r="H41" s="1">
        <v>45</v>
      </c>
      <c r="I41" s="1" t="s">
        <v>32</v>
      </c>
      <c r="J41" s="1">
        <v>915</v>
      </c>
      <c r="K41" s="1">
        <f t="shared" si="8"/>
        <v>-295</v>
      </c>
      <c r="L41" s="1"/>
      <c r="M41" s="1"/>
      <c r="N41" s="1">
        <v>752</v>
      </c>
      <c r="O41" s="1">
        <f t="shared" si="3"/>
        <v>124</v>
      </c>
      <c r="P41" s="5"/>
      <c r="Q41" s="5"/>
      <c r="R41" s="1"/>
      <c r="S41" s="1">
        <f t="shared" si="5"/>
        <v>13.766129032258064</v>
      </c>
      <c r="T41" s="1">
        <f t="shared" si="6"/>
        <v>13.766129032258064</v>
      </c>
      <c r="U41" s="1">
        <v>170.4</v>
      </c>
      <c r="V41" s="1">
        <v>145.19999999999999</v>
      </c>
      <c r="W41" s="1">
        <v>138</v>
      </c>
      <c r="X41" s="1">
        <v>143.80000000000001</v>
      </c>
      <c r="Y41" s="1">
        <v>149.80000000000001</v>
      </c>
      <c r="Z41" s="1">
        <v>174</v>
      </c>
      <c r="AA41" s="1"/>
      <c r="AB41" s="1">
        <f t="shared" si="7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31</v>
      </c>
      <c r="C42" s="1">
        <v>385.471</v>
      </c>
      <c r="D42" s="1">
        <v>407.79500000000002</v>
      </c>
      <c r="E42" s="1">
        <v>344.57499999999999</v>
      </c>
      <c r="F42" s="1">
        <v>365.83100000000002</v>
      </c>
      <c r="G42" s="6">
        <v>1</v>
      </c>
      <c r="H42" s="1">
        <v>45</v>
      </c>
      <c r="I42" s="1" t="s">
        <v>32</v>
      </c>
      <c r="J42" s="1">
        <v>324.8</v>
      </c>
      <c r="K42" s="1">
        <f t="shared" si="8"/>
        <v>19.774999999999977</v>
      </c>
      <c r="L42" s="1"/>
      <c r="M42" s="1"/>
      <c r="N42" s="1">
        <v>53.456999999999937</v>
      </c>
      <c r="O42" s="1">
        <f t="shared" si="3"/>
        <v>68.914999999999992</v>
      </c>
      <c r="P42" s="5">
        <f t="shared" ref="P42" si="10">11*O42-N42-F42</f>
        <v>338.77699999999993</v>
      </c>
      <c r="Q42" s="5"/>
      <c r="R42" s="1"/>
      <c r="S42" s="1">
        <f t="shared" si="5"/>
        <v>10.999999999999998</v>
      </c>
      <c r="T42" s="1">
        <f t="shared" si="6"/>
        <v>6.084132627149387</v>
      </c>
      <c r="U42" s="1">
        <v>56.251600000000003</v>
      </c>
      <c r="V42" s="1">
        <v>62.831400000000002</v>
      </c>
      <c r="W42" s="1">
        <v>62.889200000000002</v>
      </c>
      <c r="X42" s="1">
        <v>56.689599999999999</v>
      </c>
      <c r="Y42" s="1">
        <v>64.693399999999997</v>
      </c>
      <c r="Z42" s="1">
        <v>56.709000000000003</v>
      </c>
      <c r="AA42" s="1"/>
      <c r="AB42" s="1">
        <f t="shared" si="7"/>
        <v>339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7" t="s">
        <v>77</v>
      </c>
      <c r="B43" s="17" t="s">
        <v>36</v>
      </c>
      <c r="C43" s="17"/>
      <c r="D43" s="17"/>
      <c r="E43" s="17"/>
      <c r="F43" s="17"/>
      <c r="G43" s="18">
        <v>0</v>
      </c>
      <c r="H43" s="17">
        <v>45</v>
      </c>
      <c r="I43" s="17" t="s">
        <v>32</v>
      </c>
      <c r="J43" s="17"/>
      <c r="K43" s="17">
        <f t="shared" si="8"/>
        <v>0</v>
      </c>
      <c r="L43" s="17"/>
      <c r="M43" s="17"/>
      <c r="N43" s="17"/>
      <c r="O43" s="17">
        <f t="shared" si="3"/>
        <v>0</v>
      </c>
      <c r="P43" s="19"/>
      <c r="Q43" s="19"/>
      <c r="R43" s="17"/>
      <c r="S43" s="17" t="e">
        <f t="shared" si="5"/>
        <v>#DIV/0!</v>
      </c>
      <c r="T43" s="17" t="e">
        <f t="shared" si="6"/>
        <v>#DIV/0!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 t="s">
        <v>47</v>
      </c>
      <c r="AB43" s="17">
        <f t="shared" si="7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36</v>
      </c>
      <c r="C44" s="1">
        <v>149</v>
      </c>
      <c r="D44" s="1">
        <v>312</v>
      </c>
      <c r="E44" s="1">
        <v>198</v>
      </c>
      <c r="F44" s="1">
        <v>188</v>
      </c>
      <c r="G44" s="6">
        <v>0.35</v>
      </c>
      <c r="H44" s="1">
        <v>40</v>
      </c>
      <c r="I44" s="1" t="s">
        <v>32</v>
      </c>
      <c r="J44" s="1">
        <v>231</v>
      </c>
      <c r="K44" s="1">
        <f t="shared" si="8"/>
        <v>-33</v>
      </c>
      <c r="L44" s="1"/>
      <c r="M44" s="1"/>
      <c r="N44" s="1">
        <v>179</v>
      </c>
      <c r="O44" s="1">
        <f t="shared" si="3"/>
        <v>39.6</v>
      </c>
      <c r="P44" s="5">
        <f t="shared" ref="P44:P50" si="11">11*O44-N44-F44</f>
        <v>68.600000000000023</v>
      </c>
      <c r="Q44" s="5"/>
      <c r="R44" s="1"/>
      <c r="S44" s="1">
        <f t="shared" si="5"/>
        <v>11</v>
      </c>
      <c r="T44" s="1">
        <f t="shared" si="6"/>
        <v>9.2676767676767682</v>
      </c>
      <c r="U44" s="1">
        <v>41</v>
      </c>
      <c r="V44" s="1">
        <v>37.200000000000003</v>
      </c>
      <c r="W44" s="1">
        <v>37.799999999999997</v>
      </c>
      <c r="X44" s="1">
        <v>36</v>
      </c>
      <c r="Y44" s="1">
        <v>34.4</v>
      </c>
      <c r="Z44" s="1">
        <v>39.6</v>
      </c>
      <c r="AA44" s="1"/>
      <c r="AB44" s="1">
        <f t="shared" si="7"/>
        <v>24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31</v>
      </c>
      <c r="C45" s="1">
        <v>58.000999999999998</v>
      </c>
      <c r="D45" s="1">
        <v>21.297000000000001</v>
      </c>
      <c r="E45" s="1">
        <v>22.18</v>
      </c>
      <c r="F45" s="1">
        <v>48.494999999999997</v>
      </c>
      <c r="G45" s="6">
        <v>1</v>
      </c>
      <c r="H45" s="1">
        <v>40</v>
      </c>
      <c r="I45" s="1" t="s">
        <v>32</v>
      </c>
      <c r="J45" s="1">
        <v>29.6</v>
      </c>
      <c r="K45" s="1">
        <f t="shared" si="8"/>
        <v>-7.4200000000000017</v>
      </c>
      <c r="L45" s="1"/>
      <c r="M45" s="1"/>
      <c r="N45" s="1">
        <v>0</v>
      </c>
      <c r="O45" s="1">
        <f t="shared" si="3"/>
        <v>4.4359999999999999</v>
      </c>
      <c r="P45" s="5"/>
      <c r="Q45" s="5"/>
      <c r="R45" s="1"/>
      <c r="S45" s="1">
        <f t="shared" si="5"/>
        <v>10.932146077547339</v>
      </c>
      <c r="T45" s="1">
        <f t="shared" si="6"/>
        <v>10.932146077547339</v>
      </c>
      <c r="U45" s="1">
        <v>4.4382000000000001</v>
      </c>
      <c r="V45" s="1">
        <v>5.5742000000000003</v>
      </c>
      <c r="W45" s="1">
        <v>6.4202000000000004</v>
      </c>
      <c r="X45" s="1">
        <v>9.0733999999999995</v>
      </c>
      <c r="Y45" s="1">
        <v>8.3640000000000008</v>
      </c>
      <c r="Z45" s="1">
        <v>7.0048000000000004</v>
      </c>
      <c r="AA45" s="1"/>
      <c r="AB45" s="1">
        <f t="shared" si="7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36</v>
      </c>
      <c r="C46" s="1">
        <v>650</v>
      </c>
      <c r="D46" s="1">
        <v>636</v>
      </c>
      <c r="E46" s="1">
        <v>435</v>
      </c>
      <c r="F46" s="1">
        <v>603</v>
      </c>
      <c r="G46" s="6">
        <v>0.4</v>
      </c>
      <c r="H46" s="1">
        <v>40</v>
      </c>
      <c r="I46" s="1" t="s">
        <v>32</v>
      </c>
      <c r="J46" s="1">
        <v>473</v>
      </c>
      <c r="K46" s="1">
        <f t="shared" si="8"/>
        <v>-38</v>
      </c>
      <c r="L46" s="1"/>
      <c r="M46" s="1"/>
      <c r="N46" s="1">
        <v>107</v>
      </c>
      <c r="O46" s="1">
        <f t="shared" si="3"/>
        <v>87</v>
      </c>
      <c r="P46" s="5">
        <f t="shared" si="11"/>
        <v>247</v>
      </c>
      <c r="Q46" s="5"/>
      <c r="R46" s="1"/>
      <c r="S46" s="1">
        <f t="shared" si="5"/>
        <v>11</v>
      </c>
      <c r="T46" s="1">
        <f t="shared" si="6"/>
        <v>8.1609195402298855</v>
      </c>
      <c r="U46" s="1">
        <v>89.8</v>
      </c>
      <c r="V46" s="1">
        <v>98.6</v>
      </c>
      <c r="W46" s="1">
        <v>89.4</v>
      </c>
      <c r="X46" s="1">
        <v>92.6</v>
      </c>
      <c r="Y46" s="1">
        <v>105.6</v>
      </c>
      <c r="Z46" s="1">
        <v>111.2</v>
      </c>
      <c r="AA46" s="1"/>
      <c r="AB46" s="1">
        <f t="shared" si="7"/>
        <v>99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36</v>
      </c>
      <c r="C47" s="1">
        <v>957</v>
      </c>
      <c r="D47" s="1">
        <v>804</v>
      </c>
      <c r="E47" s="1">
        <v>755</v>
      </c>
      <c r="F47" s="1">
        <v>787</v>
      </c>
      <c r="G47" s="6">
        <v>0.4</v>
      </c>
      <c r="H47" s="1">
        <v>45</v>
      </c>
      <c r="I47" s="1" t="s">
        <v>32</v>
      </c>
      <c r="J47" s="1">
        <v>766</v>
      </c>
      <c r="K47" s="1">
        <f t="shared" si="8"/>
        <v>-11</v>
      </c>
      <c r="L47" s="1"/>
      <c r="M47" s="1"/>
      <c r="N47" s="1">
        <v>462</v>
      </c>
      <c r="O47" s="1">
        <f t="shared" si="3"/>
        <v>151</v>
      </c>
      <c r="P47" s="5">
        <f t="shared" si="11"/>
        <v>412</v>
      </c>
      <c r="Q47" s="5"/>
      <c r="R47" s="1"/>
      <c r="S47" s="1">
        <f t="shared" si="5"/>
        <v>11</v>
      </c>
      <c r="T47" s="1">
        <f t="shared" si="6"/>
        <v>8.2715231788079464</v>
      </c>
      <c r="U47" s="1">
        <v>148</v>
      </c>
      <c r="V47" s="1">
        <v>122</v>
      </c>
      <c r="W47" s="1">
        <v>121.2</v>
      </c>
      <c r="X47" s="1">
        <v>139.6</v>
      </c>
      <c r="Y47" s="1">
        <v>149.6</v>
      </c>
      <c r="Z47" s="1">
        <v>154.6</v>
      </c>
      <c r="AA47" s="1"/>
      <c r="AB47" s="1">
        <f t="shared" si="7"/>
        <v>165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31</v>
      </c>
      <c r="C48" s="1">
        <v>76.477000000000004</v>
      </c>
      <c r="D48" s="1">
        <v>25.908000000000001</v>
      </c>
      <c r="E48" s="1">
        <v>40.962000000000003</v>
      </c>
      <c r="F48" s="1">
        <v>48.161000000000001</v>
      </c>
      <c r="G48" s="6">
        <v>1</v>
      </c>
      <c r="H48" s="1">
        <v>40</v>
      </c>
      <c r="I48" s="1" t="s">
        <v>32</v>
      </c>
      <c r="J48" s="1">
        <v>47.3</v>
      </c>
      <c r="K48" s="1">
        <f t="shared" si="8"/>
        <v>-6.3379999999999939</v>
      </c>
      <c r="L48" s="1"/>
      <c r="M48" s="1"/>
      <c r="N48" s="1">
        <v>24.402999999999999</v>
      </c>
      <c r="O48" s="1">
        <f t="shared" si="3"/>
        <v>8.192400000000001</v>
      </c>
      <c r="P48" s="5">
        <f t="shared" si="11"/>
        <v>17.552400000000006</v>
      </c>
      <c r="Q48" s="5"/>
      <c r="R48" s="1"/>
      <c r="S48" s="1">
        <f t="shared" si="5"/>
        <v>10.999999999999998</v>
      </c>
      <c r="T48" s="1">
        <f t="shared" si="6"/>
        <v>8.8574776622235216</v>
      </c>
      <c r="U48" s="1">
        <v>8.1934000000000005</v>
      </c>
      <c r="V48" s="1">
        <v>7.9412000000000003</v>
      </c>
      <c r="W48" s="1">
        <v>8.2423999999999999</v>
      </c>
      <c r="X48" s="1">
        <v>10.430199999999999</v>
      </c>
      <c r="Y48" s="1">
        <v>10.706799999999999</v>
      </c>
      <c r="Z48" s="1">
        <v>10.231199999999999</v>
      </c>
      <c r="AA48" s="1"/>
      <c r="AB48" s="1">
        <f t="shared" si="7"/>
        <v>18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36</v>
      </c>
      <c r="C49" s="1">
        <v>364</v>
      </c>
      <c r="D49" s="1">
        <v>216</v>
      </c>
      <c r="E49" s="1">
        <v>269</v>
      </c>
      <c r="F49" s="1">
        <v>262</v>
      </c>
      <c r="G49" s="6">
        <v>0.35</v>
      </c>
      <c r="H49" s="1">
        <v>40</v>
      </c>
      <c r="I49" s="1" t="s">
        <v>32</v>
      </c>
      <c r="J49" s="1">
        <v>273</v>
      </c>
      <c r="K49" s="1">
        <f t="shared" si="8"/>
        <v>-4</v>
      </c>
      <c r="L49" s="1"/>
      <c r="M49" s="1"/>
      <c r="N49" s="1">
        <v>227</v>
      </c>
      <c r="O49" s="1">
        <f t="shared" si="3"/>
        <v>53.8</v>
      </c>
      <c r="P49" s="5">
        <f t="shared" si="11"/>
        <v>102.79999999999995</v>
      </c>
      <c r="Q49" s="5"/>
      <c r="R49" s="1"/>
      <c r="S49" s="1">
        <f t="shared" si="5"/>
        <v>11</v>
      </c>
      <c r="T49" s="1">
        <f t="shared" si="6"/>
        <v>9.0892193308550198</v>
      </c>
      <c r="U49" s="1">
        <v>53.6</v>
      </c>
      <c r="V49" s="1">
        <v>46.4</v>
      </c>
      <c r="W49" s="1">
        <v>46.4</v>
      </c>
      <c r="X49" s="1">
        <v>55.8</v>
      </c>
      <c r="Y49" s="1">
        <v>57</v>
      </c>
      <c r="Z49" s="1">
        <v>55</v>
      </c>
      <c r="AA49" s="1"/>
      <c r="AB49" s="1">
        <f t="shared" si="7"/>
        <v>36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36</v>
      </c>
      <c r="C50" s="1">
        <v>369</v>
      </c>
      <c r="D50" s="1">
        <v>324</v>
      </c>
      <c r="E50" s="1">
        <v>367</v>
      </c>
      <c r="F50" s="1">
        <v>260</v>
      </c>
      <c r="G50" s="6">
        <v>0.4</v>
      </c>
      <c r="H50" s="1">
        <v>40</v>
      </c>
      <c r="I50" s="1" t="s">
        <v>32</v>
      </c>
      <c r="J50" s="1">
        <v>376</v>
      </c>
      <c r="K50" s="1">
        <f t="shared" si="8"/>
        <v>-9</v>
      </c>
      <c r="L50" s="1"/>
      <c r="M50" s="1"/>
      <c r="N50" s="1">
        <v>247</v>
      </c>
      <c r="O50" s="1">
        <f t="shared" si="3"/>
        <v>73.400000000000006</v>
      </c>
      <c r="P50" s="5">
        <f t="shared" si="11"/>
        <v>300.40000000000009</v>
      </c>
      <c r="Q50" s="5"/>
      <c r="R50" s="1"/>
      <c r="S50" s="1">
        <f t="shared" si="5"/>
        <v>11</v>
      </c>
      <c r="T50" s="1">
        <f t="shared" si="6"/>
        <v>6.9073569482288821</v>
      </c>
      <c r="U50" s="1">
        <v>60.2</v>
      </c>
      <c r="V50" s="1">
        <v>51.6</v>
      </c>
      <c r="W50" s="1">
        <v>68.599999999999994</v>
      </c>
      <c r="X50" s="1">
        <v>79.2</v>
      </c>
      <c r="Y50" s="1">
        <v>68.400000000000006</v>
      </c>
      <c r="Z50" s="1">
        <v>63.2</v>
      </c>
      <c r="AA50" s="1"/>
      <c r="AB50" s="1">
        <f t="shared" si="7"/>
        <v>120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31</v>
      </c>
      <c r="C51" s="1">
        <v>273.95600000000002</v>
      </c>
      <c r="D51" s="1">
        <v>97</v>
      </c>
      <c r="E51" s="1">
        <v>200.08199999999999</v>
      </c>
      <c r="F51" s="1">
        <v>115.99</v>
      </c>
      <c r="G51" s="6">
        <v>1</v>
      </c>
      <c r="H51" s="1">
        <v>50</v>
      </c>
      <c r="I51" s="1" t="s">
        <v>32</v>
      </c>
      <c r="J51" s="1">
        <v>188.22</v>
      </c>
      <c r="K51" s="1">
        <f t="shared" si="8"/>
        <v>11.861999999999995</v>
      </c>
      <c r="L51" s="1"/>
      <c r="M51" s="1"/>
      <c r="N51" s="1">
        <v>186.78700000000001</v>
      </c>
      <c r="O51" s="1">
        <f t="shared" si="3"/>
        <v>40.016399999999997</v>
      </c>
      <c r="P51" s="5">
        <f t="shared" ref="P51:P52" si="12">11.4*O51-N51-F51</f>
        <v>153.40995999999996</v>
      </c>
      <c r="Q51" s="5"/>
      <c r="R51" s="1"/>
      <c r="S51" s="1">
        <f t="shared" si="5"/>
        <v>11.399999999999999</v>
      </c>
      <c r="T51" s="1">
        <f t="shared" si="6"/>
        <v>7.5663228076488638</v>
      </c>
      <c r="U51" s="1">
        <v>37.0182</v>
      </c>
      <c r="V51" s="1">
        <v>27.532800000000002</v>
      </c>
      <c r="W51" s="1">
        <v>32.6068</v>
      </c>
      <c r="X51" s="1">
        <v>39.081000000000003</v>
      </c>
      <c r="Y51" s="1">
        <v>39.832999999999998</v>
      </c>
      <c r="Z51" s="1">
        <v>40.680999999999997</v>
      </c>
      <c r="AA51" s="1"/>
      <c r="AB51" s="1">
        <f t="shared" si="7"/>
        <v>153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31</v>
      </c>
      <c r="C52" s="1">
        <v>397.42200000000003</v>
      </c>
      <c r="D52" s="1">
        <v>581.24</v>
      </c>
      <c r="E52" s="1">
        <v>378.101</v>
      </c>
      <c r="F52" s="1">
        <v>454.12700000000001</v>
      </c>
      <c r="G52" s="6">
        <v>1</v>
      </c>
      <c r="H52" s="1">
        <v>50</v>
      </c>
      <c r="I52" s="1" t="s">
        <v>32</v>
      </c>
      <c r="J52" s="1">
        <v>364.55</v>
      </c>
      <c r="K52" s="1">
        <f t="shared" si="8"/>
        <v>13.550999999999988</v>
      </c>
      <c r="L52" s="1"/>
      <c r="M52" s="1"/>
      <c r="N52" s="1">
        <v>309.05700000000002</v>
      </c>
      <c r="O52" s="1">
        <f t="shared" si="3"/>
        <v>75.620199999999997</v>
      </c>
      <c r="P52" s="5">
        <f t="shared" si="12"/>
        <v>98.886279999999999</v>
      </c>
      <c r="Q52" s="5"/>
      <c r="R52" s="1"/>
      <c r="S52" s="1">
        <f t="shared" si="5"/>
        <v>11.399999999999999</v>
      </c>
      <c r="T52" s="1">
        <f t="shared" si="6"/>
        <v>10.09232982721548</v>
      </c>
      <c r="U52" s="1">
        <v>85.215800000000002</v>
      </c>
      <c r="V52" s="1">
        <v>74.181399999999996</v>
      </c>
      <c r="W52" s="1">
        <v>69.550399999999996</v>
      </c>
      <c r="X52" s="1">
        <v>73.036600000000007</v>
      </c>
      <c r="Y52" s="1">
        <v>69.239999999999995</v>
      </c>
      <c r="Z52" s="1">
        <v>79.130399999999995</v>
      </c>
      <c r="AA52" s="1"/>
      <c r="AB52" s="1">
        <f t="shared" si="7"/>
        <v>99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7" t="s">
        <v>87</v>
      </c>
      <c r="B53" s="17" t="s">
        <v>31</v>
      </c>
      <c r="C53" s="17"/>
      <c r="D53" s="17"/>
      <c r="E53" s="17"/>
      <c r="F53" s="17"/>
      <c r="G53" s="18">
        <v>0</v>
      </c>
      <c r="H53" s="17">
        <v>40</v>
      </c>
      <c r="I53" s="17" t="s">
        <v>32</v>
      </c>
      <c r="J53" s="17"/>
      <c r="K53" s="17">
        <f t="shared" si="8"/>
        <v>0</v>
      </c>
      <c r="L53" s="17"/>
      <c r="M53" s="17"/>
      <c r="N53" s="17"/>
      <c r="O53" s="17">
        <f t="shared" si="3"/>
        <v>0</v>
      </c>
      <c r="P53" s="19"/>
      <c r="Q53" s="19"/>
      <c r="R53" s="17"/>
      <c r="S53" s="17" t="e">
        <f t="shared" si="5"/>
        <v>#DIV/0!</v>
      </c>
      <c r="T53" s="17" t="e">
        <f t="shared" si="6"/>
        <v>#DIV/0!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 t="s">
        <v>47</v>
      </c>
      <c r="AB53" s="17">
        <f t="shared" si="7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36</v>
      </c>
      <c r="C54" s="1">
        <v>109</v>
      </c>
      <c r="D54" s="1">
        <v>130</v>
      </c>
      <c r="E54" s="1">
        <v>92</v>
      </c>
      <c r="F54" s="1">
        <v>116</v>
      </c>
      <c r="G54" s="6">
        <v>0.45</v>
      </c>
      <c r="H54" s="1">
        <v>50</v>
      </c>
      <c r="I54" s="1" t="s">
        <v>32</v>
      </c>
      <c r="J54" s="1">
        <v>107</v>
      </c>
      <c r="K54" s="1">
        <f t="shared" si="8"/>
        <v>-15</v>
      </c>
      <c r="L54" s="1"/>
      <c r="M54" s="1"/>
      <c r="N54" s="1">
        <v>80</v>
      </c>
      <c r="O54" s="1">
        <f t="shared" si="3"/>
        <v>18.399999999999999</v>
      </c>
      <c r="P54" s="5">
        <v>10</v>
      </c>
      <c r="Q54" s="5"/>
      <c r="R54" s="1"/>
      <c r="S54" s="1">
        <f t="shared" si="5"/>
        <v>11.195652173913045</v>
      </c>
      <c r="T54" s="1">
        <f t="shared" si="6"/>
        <v>10.652173913043478</v>
      </c>
      <c r="U54" s="1">
        <v>21.2</v>
      </c>
      <c r="V54" s="1">
        <v>18.2</v>
      </c>
      <c r="W54" s="1">
        <v>20.2</v>
      </c>
      <c r="X54" s="1">
        <v>18.399999999999999</v>
      </c>
      <c r="Y54" s="1">
        <v>17</v>
      </c>
      <c r="Z54" s="1">
        <v>22.6</v>
      </c>
      <c r="AA54" s="1"/>
      <c r="AB54" s="1">
        <f t="shared" si="7"/>
        <v>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7" t="s">
        <v>89</v>
      </c>
      <c r="B55" s="17" t="s">
        <v>31</v>
      </c>
      <c r="C55" s="17"/>
      <c r="D55" s="17"/>
      <c r="E55" s="17"/>
      <c r="F55" s="17"/>
      <c r="G55" s="18">
        <v>0</v>
      </c>
      <c r="H55" s="17">
        <v>40</v>
      </c>
      <c r="I55" s="17" t="s">
        <v>32</v>
      </c>
      <c r="J55" s="17"/>
      <c r="K55" s="17">
        <f t="shared" si="8"/>
        <v>0</v>
      </c>
      <c r="L55" s="17"/>
      <c r="M55" s="17"/>
      <c r="N55" s="17"/>
      <c r="O55" s="17">
        <f t="shared" si="3"/>
        <v>0</v>
      </c>
      <c r="P55" s="19"/>
      <c r="Q55" s="19"/>
      <c r="R55" s="17"/>
      <c r="S55" s="17" t="e">
        <f t="shared" si="5"/>
        <v>#DIV/0!</v>
      </c>
      <c r="T55" s="17" t="e">
        <f t="shared" si="6"/>
        <v>#DIV/0!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 t="s">
        <v>47</v>
      </c>
      <c r="AB55" s="17">
        <f t="shared" si="7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36</v>
      </c>
      <c r="C56" s="1">
        <v>85</v>
      </c>
      <c r="D56" s="1">
        <v>114</v>
      </c>
      <c r="E56" s="1">
        <v>110</v>
      </c>
      <c r="F56" s="1">
        <v>68</v>
      </c>
      <c r="G56" s="6">
        <v>0.4</v>
      </c>
      <c r="H56" s="1">
        <v>40</v>
      </c>
      <c r="I56" s="1" t="s">
        <v>32</v>
      </c>
      <c r="J56" s="1">
        <v>116</v>
      </c>
      <c r="K56" s="1">
        <f t="shared" si="8"/>
        <v>-6</v>
      </c>
      <c r="L56" s="1"/>
      <c r="M56" s="1"/>
      <c r="N56" s="1">
        <v>69</v>
      </c>
      <c r="O56" s="1">
        <f t="shared" si="3"/>
        <v>22</v>
      </c>
      <c r="P56" s="5">
        <f t="shared" ref="P56:P57" si="13">11*O56-N56-F56</f>
        <v>105</v>
      </c>
      <c r="Q56" s="5"/>
      <c r="R56" s="1"/>
      <c r="S56" s="1">
        <f t="shared" si="5"/>
        <v>11</v>
      </c>
      <c r="T56" s="1">
        <f t="shared" si="6"/>
        <v>6.2272727272727275</v>
      </c>
      <c r="U56" s="1">
        <v>17.600000000000001</v>
      </c>
      <c r="V56" s="1">
        <v>16.2</v>
      </c>
      <c r="W56" s="1">
        <v>18</v>
      </c>
      <c r="X56" s="1">
        <v>16.8</v>
      </c>
      <c r="Y56" s="1">
        <v>16</v>
      </c>
      <c r="Z56" s="1">
        <v>21.8</v>
      </c>
      <c r="AA56" s="1"/>
      <c r="AB56" s="1">
        <f t="shared" si="7"/>
        <v>42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36</v>
      </c>
      <c r="C57" s="1">
        <v>105</v>
      </c>
      <c r="D57" s="1">
        <v>84</v>
      </c>
      <c r="E57" s="1">
        <v>107</v>
      </c>
      <c r="F57" s="1">
        <v>63</v>
      </c>
      <c r="G57" s="6">
        <v>0.4</v>
      </c>
      <c r="H57" s="1">
        <v>40</v>
      </c>
      <c r="I57" s="1" t="s">
        <v>32</v>
      </c>
      <c r="J57" s="1">
        <v>123</v>
      </c>
      <c r="K57" s="1">
        <f t="shared" si="8"/>
        <v>-16</v>
      </c>
      <c r="L57" s="1"/>
      <c r="M57" s="1"/>
      <c r="N57" s="1">
        <v>48</v>
      </c>
      <c r="O57" s="1">
        <f t="shared" si="3"/>
        <v>21.4</v>
      </c>
      <c r="P57" s="5">
        <f t="shared" si="13"/>
        <v>124.39999999999998</v>
      </c>
      <c r="Q57" s="5"/>
      <c r="R57" s="1"/>
      <c r="S57" s="1">
        <f t="shared" si="5"/>
        <v>11</v>
      </c>
      <c r="T57" s="1">
        <f t="shared" si="6"/>
        <v>5.1869158878504678</v>
      </c>
      <c r="U57" s="1">
        <v>15.4</v>
      </c>
      <c r="V57" s="1">
        <v>15.4</v>
      </c>
      <c r="W57" s="1">
        <v>18.399999999999999</v>
      </c>
      <c r="X57" s="1">
        <v>13.2</v>
      </c>
      <c r="Y57" s="1">
        <v>14.2</v>
      </c>
      <c r="Z57" s="1">
        <v>18</v>
      </c>
      <c r="AA57" s="1"/>
      <c r="AB57" s="1">
        <f t="shared" si="7"/>
        <v>50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31</v>
      </c>
      <c r="C58" s="1">
        <v>304.858</v>
      </c>
      <c r="D58" s="1">
        <v>141.69999999999999</v>
      </c>
      <c r="E58" s="1">
        <v>194.59399999999999</v>
      </c>
      <c r="F58" s="1">
        <v>208.42599999999999</v>
      </c>
      <c r="G58" s="6">
        <v>1</v>
      </c>
      <c r="H58" s="1">
        <v>50</v>
      </c>
      <c r="I58" s="1" t="s">
        <v>32</v>
      </c>
      <c r="J58" s="1">
        <v>182.75</v>
      </c>
      <c r="K58" s="1">
        <f t="shared" si="8"/>
        <v>11.843999999999994</v>
      </c>
      <c r="L58" s="1"/>
      <c r="M58" s="1"/>
      <c r="N58" s="1">
        <v>58.69300000000004</v>
      </c>
      <c r="O58" s="1">
        <f t="shared" si="3"/>
        <v>38.918799999999997</v>
      </c>
      <c r="P58" s="5">
        <f>11.4*O58-N58-F58</f>
        <v>176.55531999999994</v>
      </c>
      <c r="Q58" s="5"/>
      <c r="R58" s="1"/>
      <c r="S58" s="1">
        <f t="shared" si="5"/>
        <v>11.4</v>
      </c>
      <c r="T58" s="1">
        <f t="shared" si="6"/>
        <v>6.863495277346682</v>
      </c>
      <c r="U58" s="1">
        <v>33.642000000000003</v>
      </c>
      <c r="V58" s="1">
        <v>32.304200000000002</v>
      </c>
      <c r="W58" s="1">
        <v>42.143599999999999</v>
      </c>
      <c r="X58" s="1">
        <v>46.3078</v>
      </c>
      <c r="Y58" s="1">
        <v>47.130400000000002</v>
      </c>
      <c r="Z58" s="1">
        <v>47.378999999999998</v>
      </c>
      <c r="AA58" s="1"/>
      <c r="AB58" s="1">
        <f t="shared" si="7"/>
        <v>177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93</v>
      </c>
      <c r="B59" s="10" t="s">
        <v>36</v>
      </c>
      <c r="C59" s="10">
        <v>13</v>
      </c>
      <c r="D59" s="10"/>
      <c r="E59" s="10"/>
      <c r="F59" s="10">
        <v>13</v>
      </c>
      <c r="G59" s="11">
        <v>0</v>
      </c>
      <c r="H59" s="10" t="e">
        <v>#N/A</v>
      </c>
      <c r="I59" s="10" t="s">
        <v>37</v>
      </c>
      <c r="J59" s="10"/>
      <c r="K59" s="10">
        <f t="shared" si="8"/>
        <v>0</v>
      </c>
      <c r="L59" s="10"/>
      <c r="M59" s="10"/>
      <c r="N59" s="10"/>
      <c r="O59" s="10">
        <f t="shared" si="3"/>
        <v>0</v>
      </c>
      <c r="P59" s="12"/>
      <c r="Q59" s="12"/>
      <c r="R59" s="10"/>
      <c r="S59" s="10" t="e">
        <f t="shared" si="5"/>
        <v>#DIV/0!</v>
      </c>
      <c r="T59" s="10" t="e">
        <f t="shared" si="6"/>
        <v>#DIV/0!</v>
      </c>
      <c r="U59" s="10">
        <v>0</v>
      </c>
      <c r="V59" s="10">
        <v>0</v>
      </c>
      <c r="W59" s="10">
        <v>0</v>
      </c>
      <c r="X59" s="10">
        <v>0.8</v>
      </c>
      <c r="Y59" s="10">
        <v>0.8</v>
      </c>
      <c r="Z59" s="10">
        <v>0.4</v>
      </c>
      <c r="AA59" s="16" t="s">
        <v>94</v>
      </c>
      <c r="AB59" s="10">
        <f t="shared" si="7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31</v>
      </c>
      <c r="C60" s="1">
        <v>216.303</v>
      </c>
      <c r="D60" s="1">
        <v>286.96800000000002</v>
      </c>
      <c r="E60" s="1">
        <v>220.322</v>
      </c>
      <c r="F60" s="1">
        <v>216.85</v>
      </c>
      <c r="G60" s="6">
        <v>1</v>
      </c>
      <c r="H60" s="1">
        <v>50</v>
      </c>
      <c r="I60" s="1" t="s">
        <v>32</v>
      </c>
      <c r="J60" s="1">
        <v>208.25</v>
      </c>
      <c r="K60" s="1">
        <f t="shared" si="8"/>
        <v>12.072000000000003</v>
      </c>
      <c r="L60" s="1"/>
      <c r="M60" s="1"/>
      <c r="N60" s="1">
        <v>205.88200000000001</v>
      </c>
      <c r="O60" s="1">
        <f t="shared" si="3"/>
        <v>44.064399999999999</v>
      </c>
      <c r="P60" s="5">
        <f t="shared" ref="P60:P64" si="14">11*O60-N60-F60</f>
        <v>61.976399999999984</v>
      </c>
      <c r="Q60" s="5"/>
      <c r="R60" s="1"/>
      <c r="S60" s="1">
        <f t="shared" si="5"/>
        <v>11</v>
      </c>
      <c r="T60" s="1">
        <f t="shared" si="6"/>
        <v>9.5935040531585578</v>
      </c>
      <c r="U60" s="1">
        <v>47.117400000000004</v>
      </c>
      <c r="V60" s="1">
        <v>37.956400000000002</v>
      </c>
      <c r="W60" s="1">
        <v>38.619599999999998</v>
      </c>
      <c r="X60" s="1">
        <v>48.9176</v>
      </c>
      <c r="Y60" s="1">
        <v>46.031199999999998</v>
      </c>
      <c r="Z60" s="1">
        <v>46.232999999999997</v>
      </c>
      <c r="AA60" s="1"/>
      <c r="AB60" s="1">
        <f t="shared" si="7"/>
        <v>62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0" t="s">
        <v>96</v>
      </c>
      <c r="B61" s="1" t="s">
        <v>31</v>
      </c>
      <c r="C61" s="1"/>
      <c r="D61" s="1"/>
      <c r="E61" s="1"/>
      <c r="F61" s="1"/>
      <c r="G61" s="6">
        <v>1</v>
      </c>
      <c r="H61" s="1">
        <v>50</v>
      </c>
      <c r="I61" s="1" t="s">
        <v>32</v>
      </c>
      <c r="J61" s="1"/>
      <c r="K61" s="1">
        <f t="shared" ref="K61:K85" si="15">E61-J61</f>
        <v>0</v>
      </c>
      <c r="L61" s="1"/>
      <c r="M61" s="1"/>
      <c r="N61" s="1">
        <v>130</v>
      </c>
      <c r="O61" s="1">
        <f t="shared" si="3"/>
        <v>0</v>
      </c>
      <c r="P61" s="5"/>
      <c r="Q61" s="5"/>
      <c r="R61" s="1"/>
      <c r="S61" s="1" t="e">
        <f t="shared" si="5"/>
        <v>#DIV/0!</v>
      </c>
      <c r="T61" s="1" t="e">
        <f t="shared" si="6"/>
        <v>#DIV/0!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 t="s">
        <v>97</v>
      </c>
      <c r="AB61" s="1">
        <f t="shared" si="7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36</v>
      </c>
      <c r="C62" s="1">
        <v>165</v>
      </c>
      <c r="D62" s="1">
        <v>20</v>
      </c>
      <c r="E62" s="15">
        <f>137+E99</f>
        <v>141</v>
      </c>
      <c r="F62" s="15">
        <f>29+F99</f>
        <v>85</v>
      </c>
      <c r="G62" s="6">
        <v>0.4</v>
      </c>
      <c r="H62" s="1">
        <v>50</v>
      </c>
      <c r="I62" s="1" t="s">
        <v>32</v>
      </c>
      <c r="J62" s="1">
        <v>137</v>
      </c>
      <c r="K62" s="1">
        <f t="shared" si="15"/>
        <v>4</v>
      </c>
      <c r="L62" s="1"/>
      <c r="M62" s="1"/>
      <c r="N62" s="1">
        <v>181</v>
      </c>
      <c r="O62" s="1">
        <f t="shared" ref="O62:O99" si="16">E62/5</f>
        <v>28.2</v>
      </c>
      <c r="P62" s="5">
        <f t="shared" si="14"/>
        <v>44.199999999999989</v>
      </c>
      <c r="Q62" s="5"/>
      <c r="R62" s="1"/>
      <c r="S62" s="1">
        <f t="shared" si="5"/>
        <v>11</v>
      </c>
      <c r="T62" s="1">
        <f t="shared" si="6"/>
        <v>9.4326241134751783</v>
      </c>
      <c r="U62" s="1">
        <v>24.4</v>
      </c>
      <c r="V62" s="1">
        <v>20</v>
      </c>
      <c r="W62" s="1">
        <v>22.2</v>
      </c>
      <c r="X62" s="1">
        <v>17.399999999999999</v>
      </c>
      <c r="Y62" s="1">
        <v>15.6</v>
      </c>
      <c r="Z62" s="1">
        <v>25.2</v>
      </c>
      <c r="AA62" s="1" t="s">
        <v>99</v>
      </c>
      <c r="AB62" s="1">
        <f t="shared" ref="AB62:AB99" si="17">ROUND(P62*G62,0)</f>
        <v>18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36</v>
      </c>
      <c r="C63" s="1">
        <v>1028</v>
      </c>
      <c r="D63" s="1">
        <v>324</v>
      </c>
      <c r="E63" s="1">
        <v>757</v>
      </c>
      <c r="F63" s="1">
        <v>464</v>
      </c>
      <c r="G63" s="6">
        <v>0.4</v>
      </c>
      <c r="H63" s="1">
        <v>40</v>
      </c>
      <c r="I63" s="1" t="s">
        <v>32</v>
      </c>
      <c r="J63" s="1">
        <v>777</v>
      </c>
      <c r="K63" s="1">
        <f t="shared" si="15"/>
        <v>-20</v>
      </c>
      <c r="L63" s="1"/>
      <c r="M63" s="1"/>
      <c r="N63" s="1">
        <v>820</v>
      </c>
      <c r="O63" s="1">
        <f t="shared" si="16"/>
        <v>151.4</v>
      </c>
      <c r="P63" s="5">
        <f t="shared" si="14"/>
        <v>381.40000000000009</v>
      </c>
      <c r="Q63" s="5"/>
      <c r="R63" s="1"/>
      <c r="S63" s="1">
        <f t="shared" si="5"/>
        <v>11</v>
      </c>
      <c r="T63" s="1">
        <f t="shared" si="6"/>
        <v>8.480845442536328</v>
      </c>
      <c r="U63" s="1">
        <v>143.19999999999999</v>
      </c>
      <c r="V63" s="1">
        <v>112.6</v>
      </c>
      <c r="W63" s="1">
        <v>125</v>
      </c>
      <c r="X63" s="1">
        <v>153.19999999999999</v>
      </c>
      <c r="Y63" s="1">
        <v>153.6</v>
      </c>
      <c r="Z63" s="1">
        <v>160.19999999999999</v>
      </c>
      <c r="AA63" s="1"/>
      <c r="AB63" s="1">
        <f t="shared" si="17"/>
        <v>153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36</v>
      </c>
      <c r="C64" s="1">
        <v>861</v>
      </c>
      <c r="D64" s="1">
        <v>258</v>
      </c>
      <c r="E64" s="1">
        <v>608</v>
      </c>
      <c r="F64" s="1">
        <v>393</v>
      </c>
      <c r="G64" s="6">
        <v>0.4</v>
      </c>
      <c r="H64" s="1">
        <v>40</v>
      </c>
      <c r="I64" s="1" t="s">
        <v>32</v>
      </c>
      <c r="J64" s="1">
        <v>618</v>
      </c>
      <c r="K64" s="1">
        <f t="shared" si="15"/>
        <v>-10</v>
      </c>
      <c r="L64" s="1"/>
      <c r="M64" s="1"/>
      <c r="N64" s="1">
        <v>632</v>
      </c>
      <c r="O64" s="1">
        <f t="shared" si="16"/>
        <v>121.6</v>
      </c>
      <c r="P64" s="5">
        <f t="shared" si="14"/>
        <v>312.59999999999991</v>
      </c>
      <c r="Q64" s="5"/>
      <c r="R64" s="1"/>
      <c r="S64" s="1">
        <f t="shared" si="5"/>
        <v>11</v>
      </c>
      <c r="T64" s="1">
        <f t="shared" si="6"/>
        <v>8.4292763157894743</v>
      </c>
      <c r="U64" s="1">
        <v>116</v>
      </c>
      <c r="V64" s="1">
        <v>91.4</v>
      </c>
      <c r="W64" s="1">
        <v>102.2</v>
      </c>
      <c r="X64" s="1">
        <v>128</v>
      </c>
      <c r="Y64" s="1">
        <v>125.2</v>
      </c>
      <c r="Z64" s="1">
        <v>130</v>
      </c>
      <c r="AA64" s="1"/>
      <c r="AB64" s="1">
        <f t="shared" si="17"/>
        <v>125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31</v>
      </c>
      <c r="C65" s="1">
        <v>211.261</v>
      </c>
      <c r="D65" s="1">
        <v>108.199</v>
      </c>
      <c r="E65" s="1">
        <v>115.259</v>
      </c>
      <c r="F65" s="1">
        <v>173.762</v>
      </c>
      <c r="G65" s="6">
        <v>1</v>
      </c>
      <c r="H65" s="1">
        <v>40</v>
      </c>
      <c r="I65" s="1" t="s">
        <v>32</v>
      </c>
      <c r="J65" s="1">
        <v>115.6</v>
      </c>
      <c r="K65" s="1">
        <f t="shared" si="15"/>
        <v>-0.34099999999999397</v>
      </c>
      <c r="L65" s="1"/>
      <c r="M65" s="1"/>
      <c r="N65" s="1">
        <v>139.57599999999999</v>
      </c>
      <c r="O65" s="1">
        <f t="shared" si="16"/>
        <v>23.0518</v>
      </c>
      <c r="P65" s="5"/>
      <c r="Q65" s="5"/>
      <c r="R65" s="1"/>
      <c r="S65" s="1">
        <f t="shared" si="5"/>
        <v>13.592778004320703</v>
      </c>
      <c r="T65" s="1">
        <f t="shared" si="6"/>
        <v>13.592778004320703</v>
      </c>
      <c r="U65" s="1">
        <v>22.890999999999998</v>
      </c>
      <c r="V65" s="1">
        <v>26.881</v>
      </c>
      <c r="W65" s="1">
        <v>27.0532</v>
      </c>
      <c r="X65" s="1">
        <v>24.439599999999999</v>
      </c>
      <c r="Y65" s="1">
        <v>25.4114</v>
      </c>
      <c r="Z65" s="1">
        <v>40.439399999999999</v>
      </c>
      <c r="AA65" s="1"/>
      <c r="AB65" s="1">
        <f t="shared" si="17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31</v>
      </c>
      <c r="C66" s="1">
        <v>114.051</v>
      </c>
      <c r="D66" s="1">
        <v>73.063000000000002</v>
      </c>
      <c r="E66" s="1">
        <v>64.045000000000002</v>
      </c>
      <c r="F66" s="1">
        <v>105.241</v>
      </c>
      <c r="G66" s="6">
        <v>1</v>
      </c>
      <c r="H66" s="1">
        <v>40</v>
      </c>
      <c r="I66" s="1" t="s">
        <v>32</v>
      </c>
      <c r="J66" s="1">
        <v>68.099999999999994</v>
      </c>
      <c r="K66" s="1">
        <f t="shared" si="15"/>
        <v>-4.0549999999999926</v>
      </c>
      <c r="L66" s="1"/>
      <c r="M66" s="1"/>
      <c r="N66" s="1">
        <v>150</v>
      </c>
      <c r="O66" s="1">
        <f t="shared" si="16"/>
        <v>12.809000000000001</v>
      </c>
      <c r="P66" s="5"/>
      <c r="Q66" s="5"/>
      <c r="R66" s="1"/>
      <c r="S66" s="1">
        <f t="shared" si="5"/>
        <v>19.92669216956827</v>
      </c>
      <c r="T66" s="1">
        <f t="shared" si="6"/>
        <v>19.92669216956827</v>
      </c>
      <c r="U66" s="1">
        <v>12.1662</v>
      </c>
      <c r="V66" s="1">
        <v>14.7186</v>
      </c>
      <c r="W66" s="1">
        <v>16.4132</v>
      </c>
      <c r="X66" s="1">
        <v>18.189599999999999</v>
      </c>
      <c r="Y66" s="1">
        <v>16.457599999999999</v>
      </c>
      <c r="Z66" s="1">
        <v>23.239799999999999</v>
      </c>
      <c r="AA66" s="1"/>
      <c r="AB66" s="1">
        <f t="shared" si="17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7" t="s">
        <v>104</v>
      </c>
      <c r="B67" s="17" t="s">
        <v>31</v>
      </c>
      <c r="C67" s="17"/>
      <c r="D67" s="17"/>
      <c r="E67" s="17"/>
      <c r="F67" s="17"/>
      <c r="G67" s="18">
        <v>0</v>
      </c>
      <c r="H67" s="17">
        <v>40</v>
      </c>
      <c r="I67" s="17" t="s">
        <v>32</v>
      </c>
      <c r="J67" s="17"/>
      <c r="K67" s="17">
        <f t="shared" si="15"/>
        <v>0</v>
      </c>
      <c r="L67" s="17"/>
      <c r="M67" s="17"/>
      <c r="N67" s="17"/>
      <c r="O67" s="17">
        <f t="shared" si="16"/>
        <v>0</v>
      </c>
      <c r="P67" s="19"/>
      <c r="Q67" s="19"/>
      <c r="R67" s="17"/>
      <c r="S67" s="17" t="e">
        <f t="shared" si="5"/>
        <v>#DIV/0!</v>
      </c>
      <c r="T67" s="17" t="e">
        <f t="shared" si="6"/>
        <v>#DIV/0!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 t="s">
        <v>47</v>
      </c>
      <c r="AB67" s="17">
        <f t="shared" si="17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31</v>
      </c>
      <c r="C68" s="1">
        <v>87.156999999999996</v>
      </c>
      <c r="D68" s="1">
        <v>145.03100000000001</v>
      </c>
      <c r="E68" s="1">
        <v>96.099000000000004</v>
      </c>
      <c r="F68" s="1">
        <v>104.756</v>
      </c>
      <c r="G68" s="6">
        <v>1</v>
      </c>
      <c r="H68" s="1">
        <v>30</v>
      </c>
      <c r="I68" s="1" t="s">
        <v>32</v>
      </c>
      <c r="J68" s="1">
        <v>103.85</v>
      </c>
      <c r="K68" s="1">
        <f t="shared" si="15"/>
        <v>-7.7509999999999906</v>
      </c>
      <c r="L68" s="1"/>
      <c r="M68" s="1"/>
      <c r="N68" s="1">
        <v>92.98299999999999</v>
      </c>
      <c r="O68" s="1">
        <f t="shared" si="16"/>
        <v>19.219799999999999</v>
      </c>
      <c r="P68" s="5">
        <f>11*O68-N68-F68</f>
        <v>13.67880000000001</v>
      </c>
      <c r="Q68" s="5"/>
      <c r="R68" s="1"/>
      <c r="S68" s="1">
        <f t="shared" si="5"/>
        <v>11</v>
      </c>
      <c r="T68" s="1">
        <f t="shared" si="6"/>
        <v>10.288296444291824</v>
      </c>
      <c r="U68" s="1">
        <v>21.1248</v>
      </c>
      <c r="V68" s="1">
        <v>17.573399999999999</v>
      </c>
      <c r="W68" s="1">
        <v>15.8482</v>
      </c>
      <c r="X68" s="1">
        <v>13.455</v>
      </c>
      <c r="Y68" s="1">
        <v>15.262</v>
      </c>
      <c r="Z68" s="1">
        <v>19.189</v>
      </c>
      <c r="AA68" s="1"/>
      <c r="AB68" s="1">
        <f t="shared" si="17"/>
        <v>14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7" t="s">
        <v>106</v>
      </c>
      <c r="B69" s="17" t="s">
        <v>36</v>
      </c>
      <c r="C69" s="17"/>
      <c r="D69" s="17"/>
      <c r="E69" s="17"/>
      <c r="F69" s="17"/>
      <c r="G69" s="18">
        <v>0</v>
      </c>
      <c r="H69" s="17">
        <v>60</v>
      </c>
      <c r="I69" s="17" t="s">
        <v>32</v>
      </c>
      <c r="J69" s="17"/>
      <c r="K69" s="17">
        <f t="shared" si="15"/>
        <v>0</v>
      </c>
      <c r="L69" s="17"/>
      <c r="M69" s="17"/>
      <c r="N69" s="17"/>
      <c r="O69" s="17">
        <f t="shared" si="16"/>
        <v>0</v>
      </c>
      <c r="P69" s="19"/>
      <c r="Q69" s="19"/>
      <c r="R69" s="17"/>
      <c r="S69" s="17" t="e">
        <f t="shared" si="5"/>
        <v>#DIV/0!</v>
      </c>
      <c r="T69" s="17" t="e">
        <f t="shared" si="6"/>
        <v>#DIV/0!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 t="s">
        <v>47</v>
      </c>
      <c r="AB69" s="17">
        <f t="shared" si="17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7" t="s">
        <v>107</v>
      </c>
      <c r="B70" s="17" t="s">
        <v>36</v>
      </c>
      <c r="C70" s="17"/>
      <c r="D70" s="17"/>
      <c r="E70" s="17"/>
      <c r="F70" s="17"/>
      <c r="G70" s="18">
        <v>0</v>
      </c>
      <c r="H70" s="17">
        <v>50</v>
      </c>
      <c r="I70" s="17" t="s">
        <v>32</v>
      </c>
      <c r="J70" s="17"/>
      <c r="K70" s="17">
        <f t="shared" si="15"/>
        <v>0</v>
      </c>
      <c r="L70" s="17"/>
      <c r="M70" s="17"/>
      <c r="N70" s="17"/>
      <c r="O70" s="17">
        <f t="shared" si="16"/>
        <v>0</v>
      </c>
      <c r="P70" s="19"/>
      <c r="Q70" s="19"/>
      <c r="R70" s="17"/>
      <c r="S70" s="17" t="e">
        <f t="shared" si="5"/>
        <v>#DIV/0!</v>
      </c>
      <c r="T70" s="17" t="e">
        <f t="shared" si="6"/>
        <v>#DIV/0!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 t="s">
        <v>47</v>
      </c>
      <c r="AB70" s="17">
        <f t="shared" si="17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7" t="s">
        <v>108</v>
      </c>
      <c r="B71" s="17" t="s">
        <v>36</v>
      </c>
      <c r="C71" s="17"/>
      <c r="D71" s="17"/>
      <c r="E71" s="17"/>
      <c r="F71" s="17"/>
      <c r="G71" s="18">
        <v>0</v>
      </c>
      <c r="H71" s="17">
        <v>50</v>
      </c>
      <c r="I71" s="17" t="s">
        <v>32</v>
      </c>
      <c r="J71" s="17"/>
      <c r="K71" s="17">
        <f t="shared" si="15"/>
        <v>0</v>
      </c>
      <c r="L71" s="17"/>
      <c r="M71" s="17"/>
      <c r="N71" s="17"/>
      <c r="O71" s="17">
        <f t="shared" si="16"/>
        <v>0</v>
      </c>
      <c r="P71" s="19"/>
      <c r="Q71" s="19"/>
      <c r="R71" s="17"/>
      <c r="S71" s="17" t="e">
        <f t="shared" ref="S71:S99" si="18">(F71+N71+P71)/O71</f>
        <v>#DIV/0!</v>
      </c>
      <c r="T71" s="17" t="e">
        <f t="shared" ref="T71:T99" si="19">(F71+N71)/O71</f>
        <v>#DIV/0!</v>
      </c>
      <c r="U71" s="17">
        <v>0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7" t="s">
        <v>47</v>
      </c>
      <c r="AB71" s="17">
        <f t="shared" si="17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7" t="s">
        <v>109</v>
      </c>
      <c r="B72" s="17" t="s">
        <v>36</v>
      </c>
      <c r="C72" s="17"/>
      <c r="D72" s="17"/>
      <c r="E72" s="17"/>
      <c r="F72" s="17"/>
      <c r="G72" s="18">
        <v>0</v>
      </c>
      <c r="H72" s="17">
        <v>30</v>
      </c>
      <c r="I72" s="17" t="s">
        <v>32</v>
      </c>
      <c r="J72" s="17"/>
      <c r="K72" s="17">
        <f t="shared" si="15"/>
        <v>0</v>
      </c>
      <c r="L72" s="17"/>
      <c r="M72" s="17"/>
      <c r="N72" s="17"/>
      <c r="O72" s="17">
        <f t="shared" si="16"/>
        <v>0</v>
      </c>
      <c r="P72" s="19"/>
      <c r="Q72" s="19"/>
      <c r="R72" s="17"/>
      <c r="S72" s="17" t="e">
        <f t="shared" si="18"/>
        <v>#DIV/0!</v>
      </c>
      <c r="T72" s="17" t="e">
        <f t="shared" si="19"/>
        <v>#DIV/0!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 t="s">
        <v>47</v>
      </c>
      <c r="AB72" s="17">
        <f t="shared" si="17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7" t="s">
        <v>110</v>
      </c>
      <c r="B73" s="17" t="s">
        <v>36</v>
      </c>
      <c r="C73" s="17"/>
      <c r="D73" s="17"/>
      <c r="E73" s="17"/>
      <c r="F73" s="17"/>
      <c r="G73" s="18">
        <v>0</v>
      </c>
      <c r="H73" s="17">
        <v>55</v>
      </c>
      <c r="I73" s="17" t="s">
        <v>32</v>
      </c>
      <c r="J73" s="17"/>
      <c r="K73" s="17">
        <f t="shared" si="15"/>
        <v>0</v>
      </c>
      <c r="L73" s="17"/>
      <c r="M73" s="17"/>
      <c r="N73" s="17"/>
      <c r="O73" s="17">
        <f t="shared" si="16"/>
        <v>0</v>
      </c>
      <c r="P73" s="19"/>
      <c r="Q73" s="19"/>
      <c r="R73" s="17"/>
      <c r="S73" s="17" t="e">
        <f t="shared" si="18"/>
        <v>#DIV/0!</v>
      </c>
      <c r="T73" s="17" t="e">
        <f t="shared" si="19"/>
        <v>#DIV/0!</v>
      </c>
      <c r="U73" s="17">
        <v>0</v>
      </c>
      <c r="V73" s="17">
        <v>0</v>
      </c>
      <c r="W73" s="17">
        <v>0</v>
      </c>
      <c r="X73" s="17">
        <v>0</v>
      </c>
      <c r="Y73" s="17">
        <v>0</v>
      </c>
      <c r="Z73" s="17">
        <v>0</v>
      </c>
      <c r="AA73" s="17" t="s">
        <v>47</v>
      </c>
      <c r="AB73" s="17">
        <f t="shared" si="17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7" t="s">
        <v>111</v>
      </c>
      <c r="B74" s="17" t="s">
        <v>36</v>
      </c>
      <c r="C74" s="17"/>
      <c r="D74" s="17"/>
      <c r="E74" s="17"/>
      <c r="F74" s="17"/>
      <c r="G74" s="18">
        <v>0</v>
      </c>
      <c r="H74" s="17">
        <v>40</v>
      </c>
      <c r="I74" s="17" t="s">
        <v>32</v>
      </c>
      <c r="J74" s="17"/>
      <c r="K74" s="17">
        <f t="shared" si="15"/>
        <v>0</v>
      </c>
      <c r="L74" s="17"/>
      <c r="M74" s="17"/>
      <c r="N74" s="17"/>
      <c r="O74" s="17">
        <f t="shared" si="16"/>
        <v>0</v>
      </c>
      <c r="P74" s="19"/>
      <c r="Q74" s="19"/>
      <c r="R74" s="17"/>
      <c r="S74" s="17" t="e">
        <f t="shared" si="18"/>
        <v>#DIV/0!</v>
      </c>
      <c r="T74" s="17" t="e">
        <f t="shared" si="19"/>
        <v>#DIV/0!</v>
      </c>
      <c r="U74" s="17">
        <v>0</v>
      </c>
      <c r="V74" s="17">
        <v>0</v>
      </c>
      <c r="W74" s="17">
        <v>0</v>
      </c>
      <c r="X74" s="17">
        <v>0</v>
      </c>
      <c r="Y74" s="17">
        <v>0</v>
      </c>
      <c r="Z74" s="17">
        <v>0</v>
      </c>
      <c r="AA74" s="17" t="s">
        <v>47</v>
      </c>
      <c r="AB74" s="17">
        <f t="shared" si="17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0" t="s">
        <v>112</v>
      </c>
      <c r="B75" s="1" t="s">
        <v>36</v>
      </c>
      <c r="C75" s="1"/>
      <c r="D75" s="1"/>
      <c r="E75" s="1"/>
      <c r="F75" s="1"/>
      <c r="G75" s="6">
        <v>0.4</v>
      </c>
      <c r="H75" s="1">
        <v>50</v>
      </c>
      <c r="I75" s="1" t="s">
        <v>32</v>
      </c>
      <c r="J75" s="1"/>
      <c r="K75" s="1">
        <f t="shared" si="15"/>
        <v>0</v>
      </c>
      <c r="L75" s="1"/>
      <c r="M75" s="1"/>
      <c r="N75" s="1">
        <v>100</v>
      </c>
      <c r="O75" s="1">
        <f t="shared" si="16"/>
        <v>0</v>
      </c>
      <c r="P75" s="5"/>
      <c r="Q75" s="5"/>
      <c r="R75" s="1"/>
      <c r="S75" s="1" t="e">
        <f t="shared" si="18"/>
        <v>#DIV/0!</v>
      </c>
      <c r="T75" s="1" t="e">
        <f t="shared" si="19"/>
        <v>#DIV/0!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 t="s">
        <v>97</v>
      </c>
      <c r="AB75" s="1">
        <f t="shared" si="17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113</v>
      </c>
      <c r="B76" s="10" t="s">
        <v>36</v>
      </c>
      <c r="C76" s="10">
        <v>18</v>
      </c>
      <c r="D76" s="10"/>
      <c r="E76" s="10">
        <v>10</v>
      </c>
      <c r="F76" s="10">
        <v>-1</v>
      </c>
      <c r="G76" s="11">
        <v>0</v>
      </c>
      <c r="H76" s="10" t="e">
        <v>#N/A</v>
      </c>
      <c r="I76" s="10" t="s">
        <v>114</v>
      </c>
      <c r="J76" s="10">
        <v>10</v>
      </c>
      <c r="K76" s="10">
        <f t="shared" si="15"/>
        <v>0</v>
      </c>
      <c r="L76" s="10"/>
      <c r="M76" s="10"/>
      <c r="N76" s="10"/>
      <c r="O76" s="10">
        <f t="shared" si="16"/>
        <v>2</v>
      </c>
      <c r="P76" s="12"/>
      <c r="Q76" s="12"/>
      <c r="R76" s="10"/>
      <c r="S76" s="10">
        <f t="shared" si="18"/>
        <v>-0.5</v>
      </c>
      <c r="T76" s="10">
        <f t="shared" si="19"/>
        <v>-0.5</v>
      </c>
      <c r="U76" s="10">
        <v>0.4</v>
      </c>
      <c r="V76" s="10">
        <v>2</v>
      </c>
      <c r="W76" s="10">
        <v>4.2</v>
      </c>
      <c r="X76" s="10">
        <v>5.4</v>
      </c>
      <c r="Y76" s="10">
        <v>4.4000000000000004</v>
      </c>
      <c r="Z76" s="10">
        <v>3.6</v>
      </c>
      <c r="AA76" s="10"/>
      <c r="AB76" s="10">
        <f t="shared" si="17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115</v>
      </c>
      <c r="B77" s="1" t="s">
        <v>36</v>
      </c>
      <c r="C77" s="1">
        <v>8</v>
      </c>
      <c r="D77" s="1">
        <v>24</v>
      </c>
      <c r="E77" s="1">
        <v>4</v>
      </c>
      <c r="F77" s="1">
        <v>26</v>
      </c>
      <c r="G77" s="6">
        <v>0.11</v>
      </c>
      <c r="H77" s="1">
        <v>150</v>
      </c>
      <c r="I77" s="1" t="s">
        <v>32</v>
      </c>
      <c r="J77" s="1">
        <v>6</v>
      </c>
      <c r="K77" s="1">
        <f t="shared" si="15"/>
        <v>-2</v>
      </c>
      <c r="L77" s="1"/>
      <c r="M77" s="1"/>
      <c r="N77" s="1">
        <v>0</v>
      </c>
      <c r="O77" s="1">
        <f t="shared" si="16"/>
        <v>0.8</v>
      </c>
      <c r="P77" s="5"/>
      <c r="Q77" s="5"/>
      <c r="R77" s="1"/>
      <c r="S77" s="1">
        <f t="shared" si="18"/>
        <v>32.5</v>
      </c>
      <c r="T77" s="1">
        <f t="shared" si="19"/>
        <v>32.5</v>
      </c>
      <c r="U77" s="1">
        <v>-0.4</v>
      </c>
      <c r="V77" s="1">
        <v>0.2</v>
      </c>
      <c r="W77" s="1">
        <v>1.8</v>
      </c>
      <c r="X77" s="1">
        <v>2.4</v>
      </c>
      <c r="Y77" s="1">
        <v>1.2</v>
      </c>
      <c r="Z77" s="1">
        <v>1.6</v>
      </c>
      <c r="AA77" s="14" t="s">
        <v>42</v>
      </c>
      <c r="AB77" s="1">
        <f t="shared" si="17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116</v>
      </c>
      <c r="B78" s="10" t="s">
        <v>36</v>
      </c>
      <c r="C78" s="10">
        <v>4</v>
      </c>
      <c r="D78" s="10"/>
      <c r="E78" s="10"/>
      <c r="F78" s="10"/>
      <c r="G78" s="11">
        <v>0</v>
      </c>
      <c r="H78" s="10" t="e">
        <v>#N/A</v>
      </c>
      <c r="I78" s="10" t="s">
        <v>114</v>
      </c>
      <c r="J78" s="10">
        <v>3</v>
      </c>
      <c r="K78" s="10">
        <f t="shared" si="15"/>
        <v>-3</v>
      </c>
      <c r="L78" s="10"/>
      <c r="M78" s="10"/>
      <c r="N78" s="10"/>
      <c r="O78" s="10">
        <f t="shared" si="16"/>
        <v>0</v>
      </c>
      <c r="P78" s="12"/>
      <c r="Q78" s="12"/>
      <c r="R78" s="10"/>
      <c r="S78" s="10" t="e">
        <f t="shared" si="18"/>
        <v>#DIV/0!</v>
      </c>
      <c r="T78" s="10" t="e">
        <f t="shared" si="19"/>
        <v>#DIV/0!</v>
      </c>
      <c r="U78" s="10">
        <v>0</v>
      </c>
      <c r="V78" s="10">
        <v>-0.2</v>
      </c>
      <c r="W78" s="10">
        <v>-0.2</v>
      </c>
      <c r="X78" s="10">
        <v>3.8</v>
      </c>
      <c r="Y78" s="10">
        <v>4.2</v>
      </c>
      <c r="Z78" s="10">
        <v>4.5999999999999996</v>
      </c>
      <c r="AA78" s="10"/>
      <c r="AB78" s="10">
        <f t="shared" si="17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117</v>
      </c>
      <c r="B79" s="1" t="s">
        <v>36</v>
      </c>
      <c r="C79" s="1"/>
      <c r="D79" s="1"/>
      <c r="E79" s="1"/>
      <c r="F79" s="1"/>
      <c r="G79" s="6">
        <v>0.06</v>
      </c>
      <c r="H79" s="1">
        <v>60</v>
      </c>
      <c r="I79" s="1" t="s">
        <v>32</v>
      </c>
      <c r="J79" s="1"/>
      <c r="K79" s="1">
        <f t="shared" si="15"/>
        <v>0</v>
      </c>
      <c r="L79" s="1"/>
      <c r="M79" s="1"/>
      <c r="N79" s="1">
        <v>50</v>
      </c>
      <c r="O79" s="1">
        <f t="shared" si="16"/>
        <v>0</v>
      </c>
      <c r="P79" s="5"/>
      <c r="Q79" s="5"/>
      <c r="R79" s="1"/>
      <c r="S79" s="1" t="e">
        <f t="shared" si="18"/>
        <v>#DIV/0!</v>
      </c>
      <c r="T79" s="1" t="e">
        <f t="shared" si="19"/>
        <v>#DIV/0!</v>
      </c>
      <c r="U79" s="1">
        <v>0</v>
      </c>
      <c r="V79" s="1">
        <v>-0.8</v>
      </c>
      <c r="W79" s="1">
        <v>1.6</v>
      </c>
      <c r="X79" s="1">
        <v>6.6</v>
      </c>
      <c r="Y79" s="1">
        <v>5.2</v>
      </c>
      <c r="Z79" s="1">
        <v>5.4</v>
      </c>
      <c r="AA79" s="13" t="s">
        <v>118</v>
      </c>
      <c r="AB79" s="1">
        <f t="shared" si="17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119</v>
      </c>
      <c r="B80" s="1" t="s">
        <v>36</v>
      </c>
      <c r="C80" s="1"/>
      <c r="D80" s="1"/>
      <c r="E80" s="1">
        <v>-5</v>
      </c>
      <c r="F80" s="1"/>
      <c r="G80" s="6">
        <v>0.15</v>
      </c>
      <c r="H80" s="1">
        <v>60</v>
      </c>
      <c r="I80" s="1" t="s">
        <v>32</v>
      </c>
      <c r="J80" s="1"/>
      <c r="K80" s="1">
        <f t="shared" si="15"/>
        <v>-5</v>
      </c>
      <c r="L80" s="1"/>
      <c r="M80" s="1"/>
      <c r="N80" s="1">
        <v>30</v>
      </c>
      <c r="O80" s="1">
        <f t="shared" si="16"/>
        <v>-1</v>
      </c>
      <c r="P80" s="5"/>
      <c r="Q80" s="5"/>
      <c r="R80" s="1"/>
      <c r="S80" s="1">
        <f t="shared" si="18"/>
        <v>-30</v>
      </c>
      <c r="T80" s="1">
        <f t="shared" si="19"/>
        <v>-30</v>
      </c>
      <c r="U80" s="1">
        <v>-1.2</v>
      </c>
      <c r="V80" s="1">
        <v>2.4</v>
      </c>
      <c r="W80" s="1">
        <v>2.8</v>
      </c>
      <c r="X80" s="1">
        <v>2.8</v>
      </c>
      <c r="Y80" s="1">
        <v>2.2000000000000002</v>
      </c>
      <c r="Z80" s="1">
        <v>0.2</v>
      </c>
      <c r="AA80" s="13" t="s">
        <v>118</v>
      </c>
      <c r="AB80" s="1">
        <f t="shared" si="17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120</v>
      </c>
      <c r="B81" s="1" t="s">
        <v>31</v>
      </c>
      <c r="C81" s="1">
        <v>194.363</v>
      </c>
      <c r="D81" s="1">
        <v>31.82</v>
      </c>
      <c r="E81" s="1">
        <v>56.734000000000002</v>
      </c>
      <c r="F81" s="1">
        <v>145.41900000000001</v>
      </c>
      <c r="G81" s="6">
        <v>1</v>
      </c>
      <c r="H81" s="1">
        <v>55</v>
      </c>
      <c r="I81" s="1" t="s">
        <v>32</v>
      </c>
      <c r="J81" s="1">
        <v>57</v>
      </c>
      <c r="K81" s="1">
        <f t="shared" si="15"/>
        <v>-0.26599999999999824</v>
      </c>
      <c r="L81" s="1"/>
      <c r="M81" s="1"/>
      <c r="N81" s="1">
        <v>0</v>
      </c>
      <c r="O81" s="1">
        <f t="shared" si="16"/>
        <v>11.3468</v>
      </c>
      <c r="P81" s="5"/>
      <c r="Q81" s="5"/>
      <c r="R81" s="1"/>
      <c r="S81" s="1">
        <f t="shared" si="18"/>
        <v>12.815859978143619</v>
      </c>
      <c r="T81" s="1">
        <f t="shared" si="19"/>
        <v>12.815859978143619</v>
      </c>
      <c r="U81" s="1">
        <v>14.547800000000001</v>
      </c>
      <c r="V81" s="1">
        <v>10.351599999999999</v>
      </c>
      <c r="W81" s="1">
        <v>5.8155999999999999</v>
      </c>
      <c r="X81" s="1">
        <v>15.164199999999999</v>
      </c>
      <c r="Y81" s="1">
        <v>20.643000000000001</v>
      </c>
      <c r="Z81" s="1">
        <v>9.7463999999999995</v>
      </c>
      <c r="AA81" s="1"/>
      <c r="AB81" s="1">
        <f t="shared" si="1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121</v>
      </c>
      <c r="B82" s="1" t="s">
        <v>36</v>
      </c>
      <c r="C82" s="1">
        <v>75</v>
      </c>
      <c r="D82" s="1">
        <v>30</v>
      </c>
      <c r="E82" s="1">
        <v>37</v>
      </c>
      <c r="F82" s="1">
        <v>59</v>
      </c>
      <c r="G82" s="6">
        <v>0.4</v>
      </c>
      <c r="H82" s="1">
        <v>55</v>
      </c>
      <c r="I82" s="1" t="s">
        <v>32</v>
      </c>
      <c r="J82" s="1">
        <v>39</v>
      </c>
      <c r="K82" s="1">
        <f t="shared" si="15"/>
        <v>-2</v>
      </c>
      <c r="L82" s="1"/>
      <c r="M82" s="1"/>
      <c r="N82" s="1">
        <v>15</v>
      </c>
      <c r="O82" s="1">
        <f t="shared" si="16"/>
        <v>7.4</v>
      </c>
      <c r="P82" s="5">
        <v>10</v>
      </c>
      <c r="Q82" s="5"/>
      <c r="R82" s="1"/>
      <c r="S82" s="1">
        <f t="shared" si="18"/>
        <v>11.351351351351351</v>
      </c>
      <c r="T82" s="1">
        <f t="shared" si="19"/>
        <v>10</v>
      </c>
      <c r="U82" s="1">
        <v>8</v>
      </c>
      <c r="V82" s="1">
        <v>8.4</v>
      </c>
      <c r="W82" s="1">
        <v>7</v>
      </c>
      <c r="X82" s="1">
        <v>5.4</v>
      </c>
      <c r="Y82" s="1">
        <v>10.199999999999999</v>
      </c>
      <c r="Z82" s="1">
        <v>7</v>
      </c>
      <c r="AA82" s="1"/>
      <c r="AB82" s="1">
        <f t="shared" si="17"/>
        <v>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31</v>
      </c>
      <c r="C83" s="1">
        <v>99.296000000000006</v>
      </c>
      <c r="D83" s="1">
        <v>74.506</v>
      </c>
      <c r="E83" s="1">
        <v>44.134</v>
      </c>
      <c r="F83" s="1">
        <v>114.395</v>
      </c>
      <c r="G83" s="6">
        <v>1</v>
      </c>
      <c r="H83" s="1">
        <v>55</v>
      </c>
      <c r="I83" s="1" t="s">
        <v>32</v>
      </c>
      <c r="J83" s="1">
        <v>44.45</v>
      </c>
      <c r="K83" s="1">
        <f t="shared" si="15"/>
        <v>-0.3160000000000025</v>
      </c>
      <c r="L83" s="1"/>
      <c r="M83" s="1"/>
      <c r="N83" s="1">
        <v>0</v>
      </c>
      <c r="O83" s="1">
        <f t="shared" si="16"/>
        <v>8.8268000000000004</v>
      </c>
      <c r="P83" s="5"/>
      <c r="Q83" s="5"/>
      <c r="R83" s="1"/>
      <c r="S83" s="1">
        <f t="shared" si="18"/>
        <v>12.959962840440475</v>
      </c>
      <c r="T83" s="1">
        <f t="shared" si="19"/>
        <v>12.959962840440475</v>
      </c>
      <c r="U83" s="1">
        <v>9.9156000000000013</v>
      </c>
      <c r="V83" s="1">
        <v>11.8438</v>
      </c>
      <c r="W83" s="1">
        <v>14.042400000000001</v>
      </c>
      <c r="X83" s="1">
        <v>17.4588</v>
      </c>
      <c r="Y83" s="1">
        <v>16.759399999999999</v>
      </c>
      <c r="Z83" s="1">
        <v>7.8692000000000002</v>
      </c>
      <c r="AA83" s="1"/>
      <c r="AB83" s="1">
        <f t="shared" si="17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36</v>
      </c>
      <c r="C84" s="1">
        <v>51</v>
      </c>
      <c r="D84" s="1">
        <v>60</v>
      </c>
      <c r="E84" s="1">
        <v>49</v>
      </c>
      <c r="F84" s="1">
        <v>54</v>
      </c>
      <c r="G84" s="6">
        <v>0.4</v>
      </c>
      <c r="H84" s="1">
        <v>55</v>
      </c>
      <c r="I84" s="1" t="s">
        <v>32</v>
      </c>
      <c r="J84" s="1">
        <v>52</v>
      </c>
      <c r="K84" s="1">
        <f t="shared" si="15"/>
        <v>-3</v>
      </c>
      <c r="L84" s="1"/>
      <c r="M84" s="1"/>
      <c r="N84" s="1">
        <v>25</v>
      </c>
      <c r="O84" s="1">
        <f t="shared" si="16"/>
        <v>9.8000000000000007</v>
      </c>
      <c r="P84" s="5">
        <f t="shared" ref="P84" si="20">11*O84-N84-F84</f>
        <v>28.800000000000011</v>
      </c>
      <c r="Q84" s="5"/>
      <c r="R84" s="1"/>
      <c r="S84" s="1">
        <f t="shared" si="18"/>
        <v>11</v>
      </c>
      <c r="T84" s="1">
        <f t="shared" si="19"/>
        <v>8.0612244897959187</v>
      </c>
      <c r="U84" s="1">
        <v>9</v>
      </c>
      <c r="V84" s="1">
        <v>8.8000000000000007</v>
      </c>
      <c r="W84" s="1">
        <v>7.4</v>
      </c>
      <c r="X84" s="1">
        <v>2.2000000000000002</v>
      </c>
      <c r="Y84" s="1">
        <v>7.8</v>
      </c>
      <c r="Z84" s="1">
        <v>8.8000000000000007</v>
      </c>
      <c r="AA84" s="1"/>
      <c r="AB84" s="1">
        <f t="shared" si="17"/>
        <v>12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31</v>
      </c>
      <c r="C85" s="1">
        <v>158.78899999999999</v>
      </c>
      <c r="D85" s="1">
        <v>45.47</v>
      </c>
      <c r="E85" s="1">
        <v>77.343999999999994</v>
      </c>
      <c r="F85" s="1">
        <v>104.535</v>
      </c>
      <c r="G85" s="6">
        <v>1</v>
      </c>
      <c r="H85" s="1">
        <v>50</v>
      </c>
      <c r="I85" s="1" t="s">
        <v>32</v>
      </c>
      <c r="J85" s="1">
        <v>71.8</v>
      </c>
      <c r="K85" s="1">
        <f t="shared" si="15"/>
        <v>5.5439999999999969</v>
      </c>
      <c r="L85" s="1"/>
      <c r="M85" s="1"/>
      <c r="N85" s="1">
        <v>62.786999999999992</v>
      </c>
      <c r="O85" s="1">
        <f t="shared" si="16"/>
        <v>15.468799999999998</v>
      </c>
      <c r="P85" s="5">
        <v>5</v>
      </c>
      <c r="Q85" s="5"/>
      <c r="R85" s="1"/>
      <c r="S85" s="1">
        <f t="shared" si="18"/>
        <v>11.139972072817544</v>
      </c>
      <c r="T85" s="1">
        <f t="shared" si="19"/>
        <v>10.816740794373191</v>
      </c>
      <c r="U85" s="1">
        <v>15.397399999999999</v>
      </c>
      <c r="V85" s="1">
        <v>10.8752</v>
      </c>
      <c r="W85" s="1">
        <v>11.3636</v>
      </c>
      <c r="X85" s="1">
        <v>19.155200000000001</v>
      </c>
      <c r="Y85" s="1">
        <v>20.241199999999999</v>
      </c>
      <c r="Z85" s="1">
        <v>16.2178</v>
      </c>
      <c r="AA85" s="1"/>
      <c r="AB85" s="1">
        <f t="shared" si="17"/>
        <v>5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125</v>
      </c>
      <c r="B86" s="1" t="s">
        <v>31</v>
      </c>
      <c r="C86" s="1">
        <v>1994.098</v>
      </c>
      <c r="D86" s="1">
        <v>3402.2370000000001</v>
      </c>
      <c r="E86" s="1">
        <v>2520.2330000000002</v>
      </c>
      <c r="F86" s="1">
        <v>2396.9690000000001</v>
      </c>
      <c r="G86" s="6">
        <v>1</v>
      </c>
      <c r="H86" s="1">
        <v>60</v>
      </c>
      <c r="I86" s="1" t="s">
        <v>32</v>
      </c>
      <c r="J86" s="1">
        <v>2435.4</v>
      </c>
      <c r="K86" s="1">
        <f t="shared" ref="K86:K99" si="21">E86-J86</f>
        <v>84.833000000000084</v>
      </c>
      <c r="L86" s="1"/>
      <c r="M86" s="1"/>
      <c r="N86" s="1">
        <v>2108.8359999999998</v>
      </c>
      <c r="O86" s="1">
        <f t="shared" si="16"/>
        <v>504.04660000000001</v>
      </c>
      <c r="P86" s="5">
        <f>11.4*O86-N86-F86</f>
        <v>1240.3262400000008</v>
      </c>
      <c r="Q86" s="5"/>
      <c r="R86" s="1"/>
      <c r="S86" s="1">
        <f t="shared" si="18"/>
        <v>11.4</v>
      </c>
      <c r="T86" s="1">
        <f t="shared" si="19"/>
        <v>8.9392627586417603</v>
      </c>
      <c r="U86" s="1">
        <v>499.91879999999998</v>
      </c>
      <c r="V86" s="1">
        <v>445.12459999999999</v>
      </c>
      <c r="W86" s="1">
        <v>443.25700000000001</v>
      </c>
      <c r="X86" s="1">
        <v>425.7482</v>
      </c>
      <c r="Y86" s="1">
        <v>400.41559999999998</v>
      </c>
      <c r="Z86" s="1">
        <v>365.81740000000002</v>
      </c>
      <c r="AA86" s="1"/>
      <c r="AB86" s="1">
        <f t="shared" si="17"/>
        <v>1240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126</v>
      </c>
      <c r="B87" s="10" t="s">
        <v>36</v>
      </c>
      <c r="C87" s="10"/>
      <c r="D87" s="10">
        <v>12</v>
      </c>
      <c r="E87" s="10"/>
      <c r="F87" s="10"/>
      <c r="G87" s="11">
        <v>0</v>
      </c>
      <c r="H87" s="10">
        <v>40</v>
      </c>
      <c r="I87" s="10" t="s">
        <v>37</v>
      </c>
      <c r="J87" s="10">
        <v>6</v>
      </c>
      <c r="K87" s="10">
        <f t="shared" si="21"/>
        <v>-6</v>
      </c>
      <c r="L87" s="10"/>
      <c r="M87" s="10"/>
      <c r="N87" s="10"/>
      <c r="O87" s="10">
        <f t="shared" si="16"/>
        <v>0</v>
      </c>
      <c r="P87" s="12"/>
      <c r="Q87" s="12"/>
      <c r="R87" s="10"/>
      <c r="S87" s="10" t="e">
        <f t="shared" si="18"/>
        <v>#DIV/0!</v>
      </c>
      <c r="T87" s="10" t="e">
        <f t="shared" si="19"/>
        <v>#DIV/0!</v>
      </c>
      <c r="U87" s="10">
        <v>-0.2</v>
      </c>
      <c r="V87" s="10">
        <v>0.4</v>
      </c>
      <c r="W87" s="10">
        <v>0.6</v>
      </c>
      <c r="X87" s="10">
        <v>-0.6</v>
      </c>
      <c r="Y87" s="10">
        <v>0.8</v>
      </c>
      <c r="Z87" s="10">
        <v>4</v>
      </c>
      <c r="AA87" s="10" t="s">
        <v>127</v>
      </c>
      <c r="AB87" s="10">
        <f t="shared" si="17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128</v>
      </c>
      <c r="B88" s="1" t="s">
        <v>36</v>
      </c>
      <c r="C88" s="1">
        <v>35</v>
      </c>
      <c r="D88" s="1">
        <v>20</v>
      </c>
      <c r="E88" s="1">
        <v>8</v>
      </c>
      <c r="F88" s="1">
        <v>46</v>
      </c>
      <c r="G88" s="6">
        <v>0.3</v>
      </c>
      <c r="H88" s="1">
        <v>40</v>
      </c>
      <c r="I88" s="1" t="s">
        <v>32</v>
      </c>
      <c r="J88" s="1">
        <v>9</v>
      </c>
      <c r="K88" s="1">
        <f t="shared" si="21"/>
        <v>-1</v>
      </c>
      <c r="L88" s="1"/>
      <c r="M88" s="1"/>
      <c r="N88" s="1">
        <v>0</v>
      </c>
      <c r="O88" s="1">
        <f t="shared" si="16"/>
        <v>1.6</v>
      </c>
      <c r="P88" s="5"/>
      <c r="Q88" s="5"/>
      <c r="R88" s="1"/>
      <c r="S88" s="1">
        <f t="shared" si="18"/>
        <v>28.75</v>
      </c>
      <c r="T88" s="1">
        <f t="shared" si="19"/>
        <v>28.75</v>
      </c>
      <c r="U88" s="1">
        <v>1.4</v>
      </c>
      <c r="V88" s="1">
        <v>3.4</v>
      </c>
      <c r="W88" s="1">
        <v>3.6</v>
      </c>
      <c r="X88" s="1">
        <v>0.6</v>
      </c>
      <c r="Y88" s="1">
        <v>0.8</v>
      </c>
      <c r="Z88" s="1">
        <v>4.4000000000000004</v>
      </c>
      <c r="AA88" s="14" t="s">
        <v>42</v>
      </c>
      <c r="AB88" s="1">
        <f t="shared" si="17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129</v>
      </c>
      <c r="B89" s="1" t="s">
        <v>31</v>
      </c>
      <c r="C89" s="1">
        <v>2142.9639999999999</v>
      </c>
      <c r="D89" s="1">
        <v>1522.4549999999999</v>
      </c>
      <c r="E89" s="1">
        <v>1521.6980000000001</v>
      </c>
      <c r="F89" s="1">
        <v>1961.6489999999999</v>
      </c>
      <c r="G89" s="6">
        <v>1</v>
      </c>
      <c r="H89" s="1">
        <v>60</v>
      </c>
      <c r="I89" s="1" t="s">
        <v>130</v>
      </c>
      <c r="J89" s="1">
        <v>1512.5</v>
      </c>
      <c r="K89" s="1">
        <f t="shared" si="21"/>
        <v>9.1980000000000928</v>
      </c>
      <c r="L89" s="1"/>
      <c r="M89" s="1"/>
      <c r="N89" s="1">
        <v>0</v>
      </c>
      <c r="O89" s="1">
        <f t="shared" si="16"/>
        <v>304.33960000000002</v>
      </c>
      <c r="P89" s="5">
        <f>11.4*O89-N89-F89</f>
        <v>1507.8224400000004</v>
      </c>
      <c r="Q89" s="5"/>
      <c r="R89" s="1"/>
      <c r="S89" s="1">
        <f t="shared" si="18"/>
        <v>11.4</v>
      </c>
      <c r="T89" s="1">
        <f t="shared" si="19"/>
        <v>6.4455923580105896</v>
      </c>
      <c r="U89" s="1">
        <v>153.7784</v>
      </c>
      <c r="V89" s="1">
        <v>306.30779999999999</v>
      </c>
      <c r="W89" s="1">
        <v>310.34359999999998</v>
      </c>
      <c r="X89" s="1">
        <v>324.95299999999997</v>
      </c>
      <c r="Y89" s="1">
        <v>335.48660000000001</v>
      </c>
      <c r="Z89" s="1">
        <v>202.77180000000001</v>
      </c>
      <c r="AA89" s="1"/>
      <c r="AB89" s="1">
        <f t="shared" si="17"/>
        <v>1508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36</v>
      </c>
      <c r="C90" s="1">
        <v>30</v>
      </c>
      <c r="D90" s="1"/>
      <c r="E90" s="1">
        <v>2</v>
      </c>
      <c r="F90" s="1">
        <v>28</v>
      </c>
      <c r="G90" s="6">
        <v>0.1</v>
      </c>
      <c r="H90" s="1">
        <v>60</v>
      </c>
      <c r="I90" s="1" t="s">
        <v>32</v>
      </c>
      <c r="J90" s="1">
        <v>2</v>
      </c>
      <c r="K90" s="1">
        <f t="shared" si="21"/>
        <v>0</v>
      </c>
      <c r="L90" s="1"/>
      <c r="M90" s="1"/>
      <c r="N90" s="1">
        <v>0</v>
      </c>
      <c r="O90" s="1">
        <f t="shared" si="16"/>
        <v>0.4</v>
      </c>
      <c r="P90" s="5"/>
      <c r="Q90" s="5"/>
      <c r="R90" s="1"/>
      <c r="S90" s="1">
        <f t="shared" si="18"/>
        <v>70</v>
      </c>
      <c r="T90" s="1">
        <f t="shared" si="19"/>
        <v>70</v>
      </c>
      <c r="U90" s="1">
        <v>0</v>
      </c>
      <c r="V90" s="1">
        <v>1.2</v>
      </c>
      <c r="W90" s="1">
        <v>2.6</v>
      </c>
      <c r="X90" s="1">
        <v>3.2</v>
      </c>
      <c r="Y90" s="1">
        <v>2.8</v>
      </c>
      <c r="Z90" s="1">
        <v>1</v>
      </c>
      <c r="AA90" s="16" t="s">
        <v>42</v>
      </c>
      <c r="AB90" s="1">
        <f t="shared" si="17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132</v>
      </c>
      <c r="B91" s="1" t="s">
        <v>31</v>
      </c>
      <c r="C91" s="1">
        <v>3191.1120000000001</v>
      </c>
      <c r="D91" s="1">
        <v>4469.8549999999996</v>
      </c>
      <c r="E91" s="1">
        <v>2616.7429999999999</v>
      </c>
      <c r="F91" s="1">
        <v>4593.5259999999998</v>
      </c>
      <c r="G91" s="6">
        <v>1</v>
      </c>
      <c r="H91" s="1">
        <v>60</v>
      </c>
      <c r="I91" s="1" t="s">
        <v>32</v>
      </c>
      <c r="J91" s="1">
        <v>2552.9349999999999</v>
      </c>
      <c r="K91" s="1">
        <f t="shared" si="21"/>
        <v>63.807999999999993</v>
      </c>
      <c r="L91" s="1"/>
      <c r="M91" s="1"/>
      <c r="N91" s="1">
        <v>277.5059999999994</v>
      </c>
      <c r="O91" s="1">
        <f t="shared" si="16"/>
        <v>523.34860000000003</v>
      </c>
      <c r="P91" s="5">
        <f t="shared" ref="P91:P92" si="22">11.4*O91-N91-F91</f>
        <v>1095.1420400000015</v>
      </c>
      <c r="Q91" s="5"/>
      <c r="R91" s="1"/>
      <c r="S91" s="1">
        <f t="shared" si="18"/>
        <v>11.4</v>
      </c>
      <c r="T91" s="1">
        <f t="shared" si="19"/>
        <v>9.3074329424020608</v>
      </c>
      <c r="U91" s="1">
        <v>528.88199999999995</v>
      </c>
      <c r="V91" s="1">
        <v>616.27319999999997</v>
      </c>
      <c r="W91" s="1">
        <v>763.45119999999997</v>
      </c>
      <c r="X91" s="1">
        <v>739.17600000000004</v>
      </c>
      <c r="Y91" s="1">
        <v>636.85080000000005</v>
      </c>
      <c r="Z91" s="1">
        <v>676.10940000000005</v>
      </c>
      <c r="AA91" s="1"/>
      <c r="AB91" s="1">
        <f t="shared" si="17"/>
        <v>1095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133</v>
      </c>
      <c r="B92" s="1" t="s">
        <v>31</v>
      </c>
      <c r="C92" s="1">
        <v>3878.4609999999998</v>
      </c>
      <c r="D92" s="1">
        <v>349.346</v>
      </c>
      <c r="E92" s="15">
        <f>1690.65+E22</f>
        <v>1795.6660000000002</v>
      </c>
      <c r="F92" s="15">
        <f>2077.487+F22</f>
        <v>2016.5360000000001</v>
      </c>
      <c r="G92" s="6">
        <v>1</v>
      </c>
      <c r="H92" s="1">
        <v>60</v>
      </c>
      <c r="I92" s="1" t="s">
        <v>130</v>
      </c>
      <c r="J92" s="1">
        <v>1657.72</v>
      </c>
      <c r="K92" s="1">
        <f t="shared" si="21"/>
        <v>137.94600000000014</v>
      </c>
      <c r="L92" s="1"/>
      <c r="M92" s="1"/>
      <c r="N92" s="1">
        <v>1188.826</v>
      </c>
      <c r="O92" s="1">
        <f t="shared" si="16"/>
        <v>359.13320000000004</v>
      </c>
      <c r="P92" s="5">
        <f t="shared" si="22"/>
        <v>888.75648000000047</v>
      </c>
      <c r="Q92" s="5"/>
      <c r="R92" s="1"/>
      <c r="S92" s="1">
        <f t="shared" si="18"/>
        <v>11.4</v>
      </c>
      <c r="T92" s="1">
        <f t="shared" si="19"/>
        <v>8.9252734083064436</v>
      </c>
      <c r="U92" s="1">
        <v>375.11</v>
      </c>
      <c r="V92" s="1">
        <v>333.64659999999998</v>
      </c>
      <c r="W92" s="1">
        <v>328.69200000000001</v>
      </c>
      <c r="X92" s="1">
        <v>485.93239999999997</v>
      </c>
      <c r="Y92" s="1">
        <v>500.16699999999997</v>
      </c>
      <c r="Z92" s="1">
        <v>494.88299999999998</v>
      </c>
      <c r="AA92" s="1" t="s">
        <v>55</v>
      </c>
      <c r="AB92" s="1">
        <f t="shared" si="17"/>
        <v>889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134</v>
      </c>
      <c r="B93" s="1" t="s">
        <v>31</v>
      </c>
      <c r="C93" s="1"/>
      <c r="D93" s="1">
        <v>159.005</v>
      </c>
      <c r="E93" s="1"/>
      <c r="F93" s="1">
        <v>159.005</v>
      </c>
      <c r="G93" s="6">
        <v>1</v>
      </c>
      <c r="H93" s="1">
        <v>55</v>
      </c>
      <c r="I93" s="1" t="s">
        <v>32</v>
      </c>
      <c r="J93" s="1"/>
      <c r="K93" s="1">
        <f t="shared" si="21"/>
        <v>0</v>
      </c>
      <c r="L93" s="1"/>
      <c r="M93" s="1"/>
      <c r="N93" s="1">
        <v>0</v>
      </c>
      <c r="O93" s="1">
        <f t="shared" si="16"/>
        <v>0</v>
      </c>
      <c r="P93" s="5"/>
      <c r="Q93" s="5"/>
      <c r="R93" s="1"/>
      <c r="S93" s="1" t="e">
        <f t="shared" si="18"/>
        <v>#DIV/0!</v>
      </c>
      <c r="T93" s="1" t="e">
        <f t="shared" si="19"/>
        <v>#DIV/0!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 t="s">
        <v>135</v>
      </c>
      <c r="AB93" s="1">
        <f t="shared" si="17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136</v>
      </c>
      <c r="B94" s="1" t="s">
        <v>31</v>
      </c>
      <c r="C94" s="1"/>
      <c r="D94" s="1">
        <v>151.14500000000001</v>
      </c>
      <c r="E94" s="1"/>
      <c r="F94" s="1">
        <v>151.14500000000001</v>
      </c>
      <c r="G94" s="6">
        <v>1</v>
      </c>
      <c r="H94" s="1">
        <v>55</v>
      </c>
      <c r="I94" s="1" t="s">
        <v>32</v>
      </c>
      <c r="J94" s="1"/>
      <c r="K94" s="1">
        <f t="shared" si="21"/>
        <v>0</v>
      </c>
      <c r="L94" s="1"/>
      <c r="M94" s="1"/>
      <c r="N94" s="1">
        <v>0</v>
      </c>
      <c r="O94" s="1">
        <f t="shared" si="16"/>
        <v>0</v>
      </c>
      <c r="P94" s="5"/>
      <c r="Q94" s="5"/>
      <c r="R94" s="1"/>
      <c r="S94" s="1" t="e">
        <f t="shared" si="18"/>
        <v>#DIV/0!</v>
      </c>
      <c r="T94" s="1" t="e">
        <f t="shared" si="19"/>
        <v>#DIV/0!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 t="s">
        <v>135</v>
      </c>
      <c r="AB94" s="1">
        <f t="shared" si="17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137</v>
      </c>
      <c r="B95" s="1" t="s">
        <v>31</v>
      </c>
      <c r="C95" s="1"/>
      <c r="D95" s="1">
        <v>118.7</v>
      </c>
      <c r="E95" s="1"/>
      <c r="F95" s="1">
        <v>118.7</v>
      </c>
      <c r="G95" s="6">
        <v>1</v>
      </c>
      <c r="H95" s="1">
        <v>55</v>
      </c>
      <c r="I95" s="1" t="s">
        <v>32</v>
      </c>
      <c r="J95" s="1"/>
      <c r="K95" s="1">
        <f t="shared" si="21"/>
        <v>0</v>
      </c>
      <c r="L95" s="1"/>
      <c r="M95" s="1"/>
      <c r="N95" s="1">
        <v>0</v>
      </c>
      <c r="O95" s="1">
        <f t="shared" si="16"/>
        <v>0</v>
      </c>
      <c r="P95" s="5"/>
      <c r="Q95" s="5"/>
      <c r="R95" s="1"/>
      <c r="S95" s="1" t="e">
        <f t="shared" si="18"/>
        <v>#DIV/0!</v>
      </c>
      <c r="T95" s="1" t="e">
        <f t="shared" si="19"/>
        <v>#DIV/0!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 t="s">
        <v>135</v>
      </c>
      <c r="AB95" s="1">
        <f t="shared" si="17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7" t="s">
        <v>138</v>
      </c>
      <c r="B96" s="17" t="s">
        <v>31</v>
      </c>
      <c r="C96" s="17"/>
      <c r="D96" s="17"/>
      <c r="E96" s="17"/>
      <c r="F96" s="17"/>
      <c r="G96" s="18">
        <v>0</v>
      </c>
      <c r="H96" s="17">
        <v>60</v>
      </c>
      <c r="I96" s="17" t="s">
        <v>32</v>
      </c>
      <c r="J96" s="17"/>
      <c r="K96" s="17">
        <f t="shared" si="21"/>
        <v>0</v>
      </c>
      <c r="L96" s="17"/>
      <c r="M96" s="17"/>
      <c r="N96" s="17"/>
      <c r="O96" s="17">
        <f t="shared" si="16"/>
        <v>0</v>
      </c>
      <c r="P96" s="19"/>
      <c r="Q96" s="19"/>
      <c r="R96" s="17"/>
      <c r="S96" s="17" t="e">
        <f t="shared" si="18"/>
        <v>#DIV/0!</v>
      </c>
      <c r="T96" s="17" t="e">
        <f t="shared" si="19"/>
        <v>#DIV/0!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7" t="s">
        <v>47</v>
      </c>
      <c r="AB96" s="17">
        <f t="shared" si="17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0" t="s">
        <v>139</v>
      </c>
      <c r="B97" s="1" t="s">
        <v>36</v>
      </c>
      <c r="C97" s="1"/>
      <c r="D97" s="1"/>
      <c r="E97" s="1"/>
      <c r="F97" s="1"/>
      <c r="G97" s="6">
        <v>0.3</v>
      </c>
      <c r="H97" s="1">
        <v>40</v>
      </c>
      <c r="I97" s="1" t="s">
        <v>32</v>
      </c>
      <c r="J97" s="1"/>
      <c r="K97" s="1">
        <f t="shared" si="21"/>
        <v>0</v>
      </c>
      <c r="L97" s="1"/>
      <c r="M97" s="1"/>
      <c r="N97" s="1">
        <v>100</v>
      </c>
      <c r="O97" s="1">
        <f t="shared" si="16"/>
        <v>0</v>
      </c>
      <c r="P97" s="5"/>
      <c r="Q97" s="5"/>
      <c r="R97" s="1"/>
      <c r="S97" s="1" t="e">
        <f t="shared" si="18"/>
        <v>#DIV/0!</v>
      </c>
      <c r="T97" s="1" t="e">
        <f t="shared" si="19"/>
        <v>#DIV/0!</v>
      </c>
      <c r="U97" s="1">
        <v>0</v>
      </c>
      <c r="V97" s="1">
        <v>0</v>
      </c>
      <c r="W97" s="1">
        <v>0.2</v>
      </c>
      <c r="X97" s="1">
        <v>0.2</v>
      </c>
      <c r="Y97" s="1">
        <v>0.2</v>
      </c>
      <c r="Z97" s="1">
        <v>0.2</v>
      </c>
      <c r="AA97" s="1" t="s">
        <v>135</v>
      </c>
      <c r="AB97" s="1">
        <f t="shared" si="17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0" t="s">
        <v>140</v>
      </c>
      <c r="B98" s="1" t="s">
        <v>36</v>
      </c>
      <c r="C98" s="1"/>
      <c r="D98" s="1"/>
      <c r="E98" s="1"/>
      <c r="F98" s="1"/>
      <c r="G98" s="6">
        <v>0.3</v>
      </c>
      <c r="H98" s="1">
        <v>40</v>
      </c>
      <c r="I98" s="1" t="s">
        <v>32</v>
      </c>
      <c r="J98" s="1"/>
      <c r="K98" s="1">
        <f t="shared" si="21"/>
        <v>0</v>
      </c>
      <c r="L98" s="1"/>
      <c r="M98" s="1"/>
      <c r="N98" s="1">
        <v>100</v>
      </c>
      <c r="O98" s="1">
        <f t="shared" si="16"/>
        <v>0</v>
      </c>
      <c r="P98" s="5"/>
      <c r="Q98" s="5"/>
      <c r="R98" s="1"/>
      <c r="S98" s="1" t="e">
        <f t="shared" si="18"/>
        <v>#DIV/0!</v>
      </c>
      <c r="T98" s="1" t="e">
        <f t="shared" si="19"/>
        <v>#DIV/0!</v>
      </c>
      <c r="U98" s="1">
        <v>0</v>
      </c>
      <c r="V98" s="1">
        <v>0</v>
      </c>
      <c r="W98" s="1">
        <v>0.2</v>
      </c>
      <c r="X98" s="1">
        <v>0.2</v>
      </c>
      <c r="Y98" s="1">
        <v>0.2</v>
      </c>
      <c r="Z98" s="1">
        <v>0.2</v>
      </c>
      <c r="AA98" s="1" t="s">
        <v>135</v>
      </c>
      <c r="AB98" s="1">
        <f t="shared" si="17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0" t="s">
        <v>141</v>
      </c>
      <c r="B99" s="10" t="s">
        <v>36</v>
      </c>
      <c r="C99" s="10"/>
      <c r="D99" s="13">
        <v>60</v>
      </c>
      <c r="E99" s="15">
        <v>4</v>
      </c>
      <c r="F99" s="15">
        <v>56</v>
      </c>
      <c r="G99" s="11">
        <v>0</v>
      </c>
      <c r="H99" s="10" t="e">
        <v>#N/A</v>
      </c>
      <c r="I99" s="10" t="s">
        <v>37</v>
      </c>
      <c r="J99" s="10">
        <v>4</v>
      </c>
      <c r="K99" s="10">
        <f t="shared" si="21"/>
        <v>0</v>
      </c>
      <c r="L99" s="10"/>
      <c r="M99" s="10"/>
      <c r="N99" s="10"/>
      <c r="O99" s="10">
        <f t="shared" si="16"/>
        <v>0.8</v>
      </c>
      <c r="P99" s="12"/>
      <c r="Q99" s="12"/>
      <c r="R99" s="10"/>
      <c r="S99" s="10">
        <f t="shared" si="18"/>
        <v>70</v>
      </c>
      <c r="T99" s="10">
        <f t="shared" si="19"/>
        <v>70</v>
      </c>
      <c r="U99" s="10">
        <v>0.4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3" t="s">
        <v>142</v>
      </c>
      <c r="AB99" s="10">
        <f t="shared" si="17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</sheetData>
  <autoFilter ref="A3:AB99" xr:uid="{4D2F52BB-DD15-4FF1-A9C5-8297D795783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2024-09-05T13:54:12Z</dcterms:created>
  <dcterms:modified xsi:type="dcterms:W3CDTF">2024-09-06T07:33:49Z</dcterms:modified>
</cp:coreProperties>
</file>