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A8DD70D-6DD2-4EF3-AD40-1759060EC8E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AE605" i="1" s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Y528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Y529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P511" i="1"/>
  <c r="BO511" i="1"/>
  <c r="BN511" i="1"/>
  <c r="BM511" i="1"/>
  <c r="Z511" i="1"/>
  <c r="Y511" i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N474" i="1"/>
  <c r="BM474" i="1"/>
  <c r="Z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Y365" i="1"/>
  <c r="X365" i="1"/>
  <c r="BP364" i="1"/>
  <c r="BO364" i="1"/>
  <c r="BN364" i="1"/>
  <c r="BM364" i="1"/>
  <c r="Z364" i="1"/>
  <c r="Z365" i="1" s="1"/>
  <c r="Y364" i="1"/>
  <c r="V605" i="1" s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Y355" i="1" s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P605" i="1" s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Y236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Y210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1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05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05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5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9" i="1" s="1"/>
  <c r="BO22" i="1"/>
  <c r="X597" i="1" s="1"/>
  <c r="BM22" i="1"/>
  <c r="X596" i="1" s="1"/>
  <c r="X598" i="1" s="1"/>
  <c r="Y22" i="1"/>
  <c r="B605" i="1" s="1"/>
  <c r="P22" i="1"/>
  <c r="H10" i="1"/>
  <c r="A9" i="1"/>
  <c r="F10" i="1" s="1"/>
  <c r="D7" i="1"/>
  <c r="Q6" i="1"/>
  <c r="P2" i="1"/>
  <c r="Z144" i="1" l="1"/>
  <c r="Z165" i="1"/>
  <c r="H9" i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Y160" i="1"/>
  <c r="Y166" i="1"/>
  <c r="Y173" i="1"/>
  <c r="Y180" i="1"/>
  <c r="BP184" i="1"/>
  <c r="BN184" i="1"/>
  <c r="Z184" i="1"/>
  <c r="Z186" i="1" s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Z205" i="1" s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Y235" i="1"/>
  <c r="BP239" i="1"/>
  <c r="BN239" i="1"/>
  <c r="Z239" i="1"/>
  <c r="Y243" i="1"/>
  <c r="BP248" i="1"/>
  <c r="BN248" i="1"/>
  <c r="Z248" i="1"/>
  <c r="BP252" i="1"/>
  <c r="BN252" i="1"/>
  <c r="Z252" i="1"/>
  <c r="Z255" i="1" s="1"/>
  <c r="BP261" i="1"/>
  <c r="BN261" i="1"/>
  <c r="Z261" i="1"/>
  <c r="BP265" i="1"/>
  <c r="BN265" i="1"/>
  <c r="Z265" i="1"/>
  <c r="BP275" i="1"/>
  <c r="BN275" i="1"/>
  <c r="Z275" i="1"/>
  <c r="Z298" i="1"/>
  <c r="BP294" i="1"/>
  <c r="BN294" i="1"/>
  <c r="Z294" i="1"/>
  <c r="Y298" i="1"/>
  <c r="BP312" i="1"/>
  <c r="BN312" i="1"/>
  <c r="Z312" i="1"/>
  <c r="Z313" i="1" s="1"/>
  <c r="Y314" i="1"/>
  <c r="U605" i="1"/>
  <c r="Y325" i="1"/>
  <c r="BP317" i="1"/>
  <c r="BN317" i="1"/>
  <c r="Z317" i="1"/>
  <c r="BP322" i="1"/>
  <c r="BN322" i="1"/>
  <c r="Z322" i="1"/>
  <c r="BP377" i="1"/>
  <c r="BN377" i="1"/>
  <c r="Z377" i="1"/>
  <c r="Z385" i="1" s="1"/>
  <c r="BP381" i="1"/>
  <c r="BN381" i="1"/>
  <c r="Z381" i="1"/>
  <c r="Y385" i="1"/>
  <c r="BP389" i="1"/>
  <c r="BN389" i="1"/>
  <c r="Z389" i="1"/>
  <c r="Z390" i="1" s="1"/>
  <c r="Y391" i="1"/>
  <c r="Y396" i="1"/>
  <c r="BP393" i="1"/>
  <c r="BN393" i="1"/>
  <c r="Z393" i="1"/>
  <c r="Z396" i="1" s="1"/>
  <c r="Y397" i="1"/>
  <c r="X605" i="1"/>
  <c r="Y410" i="1"/>
  <c r="BP405" i="1"/>
  <c r="BN405" i="1"/>
  <c r="Z405" i="1"/>
  <c r="Y409" i="1"/>
  <c r="BP413" i="1"/>
  <c r="BN413" i="1"/>
  <c r="Z413" i="1"/>
  <c r="Z414" i="1" s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Y470" i="1"/>
  <c r="BP469" i="1"/>
  <c r="BN469" i="1"/>
  <c r="Z469" i="1"/>
  <c r="Z470" i="1" s="1"/>
  <c r="Y471" i="1"/>
  <c r="Y479" i="1"/>
  <c r="Y480" i="1"/>
  <c r="BP473" i="1"/>
  <c r="BN473" i="1"/>
  <c r="Z473" i="1"/>
  <c r="H605" i="1"/>
  <c r="F9" i="1"/>
  <c r="J9" i="1"/>
  <c r="Z22" i="1"/>
  <c r="Z23" i="1" s="1"/>
  <c r="BN22" i="1"/>
  <c r="BP22" i="1"/>
  <c r="Y23" i="1"/>
  <c r="X595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605" i="1"/>
  <c r="Z69" i="1"/>
  <c r="Z76" i="1" s="1"/>
  <c r="BN69" i="1"/>
  <c r="Z71" i="1"/>
  <c r="BN71" i="1"/>
  <c r="Z74" i="1"/>
  <c r="BN74" i="1"/>
  <c r="Y77" i="1"/>
  <c r="Z80" i="1"/>
  <c r="Z81" i="1" s="1"/>
  <c r="BN80" i="1"/>
  <c r="Z84" i="1"/>
  <c r="BN84" i="1"/>
  <c r="BP84" i="1"/>
  <c r="Z86" i="1"/>
  <c r="BN86" i="1"/>
  <c r="Z88" i="1"/>
  <c r="BN88" i="1"/>
  <c r="Z94" i="1"/>
  <c r="Z95" i="1" s="1"/>
  <c r="BN94" i="1"/>
  <c r="Z98" i="1"/>
  <c r="Z101" i="1" s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Z127" i="1" s="1"/>
  <c r="BN122" i="1"/>
  <c r="BP122" i="1"/>
  <c r="Z124" i="1"/>
  <c r="BN124" i="1"/>
  <c r="Z126" i="1"/>
  <c r="BN126" i="1"/>
  <c r="Y127" i="1"/>
  <c r="Z130" i="1"/>
  <c r="Z135" i="1" s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Z149" i="1" s="1"/>
  <c r="BN147" i="1"/>
  <c r="BP147" i="1"/>
  <c r="G605" i="1"/>
  <c r="Z154" i="1"/>
  <c r="Z155" i="1" s="1"/>
  <c r="BN154" i="1"/>
  <c r="Y155" i="1"/>
  <c r="Z158" i="1"/>
  <c r="Z160" i="1" s="1"/>
  <c r="BN158" i="1"/>
  <c r="BP158" i="1"/>
  <c r="Z164" i="1"/>
  <c r="BN164" i="1"/>
  <c r="Z169" i="1"/>
  <c r="BN169" i="1"/>
  <c r="BP169" i="1"/>
  <c r="Z171" i="1"/>
  <c r="BN171" i="1"/>
  <c r="Z175" i="1"/>
  <c r="Z180" i="1" s="1"/>
  <c r="BN175" i="1"/>
  <c r="BP175" i="1"/>
  <c r="Z177" i="1"/>
  <c r="BN177" i="1"/>
  <c r="BP178" i="1"/>
  <c r="BN178" i="1"/>
  <c r="Z178" i="1"/>
  <c r="Y187" i="1"/>
  <c r="Y186" i="1"/>
  <c r="BP192" i="1"/>
  <c r="BN192" i="1"/>
  <c r="Z192" i="1"/>
  <c r="Z199" i="1" s="1"/>
  <c r="BP196" i="1"/>
  <c r="BN196" i="1"/>
  <c r="Z196" i="1"/>
  <c r="Y205" i="1"/>
  <c r="BP209" i="1"/>
  <c r="BN209" i="1"/>
  <c r="Z209" i="1"/>
  <c r="Z210" i="1" s="1"/>
  <c r="Y211" i="1"/>
  <c r="Y222" i="1"/>
  <c r="BP213" i="1"/>
  <c r="BN213" i="1"/>
  <c r="Z213" i="1"/>
  <c r="Z221" i="1" s="1"/>
  <c r="BP217" i="1"/>
  <c r="BN217" i="1"/>
  <c r="Z217" i="1"/>
  <c r="Y221" i="1"/>
  <c r="BP225" i="1"/>
  <c r="BN225" i="1"/>
  <c r="Z225" i="1"/>
  <c r="Z235" i="1" s="1"/>
  <c r="BP229" i="1"/>
  <c r="BN229" i="1"/>
  <c r="Z229" i="1"/>
  <c r="BP233" i="1"/>
  <c r="BN233" i="1"/>
  <c r="Z233" i="1"/>
  <c r="Y244" i="1"/>
  <c r="BP241" i="1"/>
  <c r="BN241" i="1"/>
  <c r="Z241" i="1"/>
  <c r="Z243" i="1" s="1"/>
  <c r="BP250" i="1"/>
  <c r="BN250" i="1"/>
  <c r="Z250" i="1"/>
  <c r="BP254" i="1"/>
  <c r="BN254" i="1"/>
  <c r="Z254" i="1"/>
  <c r="Y256" i="1"/>
  <c r="M605" i="1"/>
  <c r="Y268" i="1"/>
  <c r="BP259" i="1"/>
  <c r="BN259" i="1"/>
  <c r="Z259" i="1"/>
  <c r="Z267" i="1" s="1"/>
  <c r="BP263" i="1"/>
  <c r="BN263" i="1"/>
  <c r="Z263" i="1"/>
  <c r="Y267" i="1"/>
  <c r="BP273" i="1"/>
  <c r="BN273" i="1"/>
  <c r="Z273" i="1"/>
  <c r="Z277" i="1" s="1"/>
  <c r="Y277" i="1"/>
  <c r="Z289" i="1"/>
  <c r="BP287" i="1"/>
  <c r="BN287" i="1"/>
  <c r="Z287" i="1"/>
  <c r="R605" i="1"/>
  <c r="BP296" i="1"/>
  <c r="BN296" i="1"/>
  <c r="Z296" i="1"/>
  <c r="Y313" i="1"/>
  <c r="BP320" i="1"/>
  <c r="BN320" i="1"/>
  <c r="Z320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BP340" i="1"/>
  <c r="BN340" i="1"/>
  <c r="Z340" i="1"/>
  <c r="Y342" i="1"/>
  <c r="Y347" i="1"/>
  <c r="BP344" i="1"/>
  <c r="BN344" i="1"/>
  <c r="Z344" i="1"/>
  <c r="Y348" i="1"/>
  <c r="BP358" i="1"/>
  <c r="BN358" i="1"/>
  <c r="Z358" i="1"/>
  <c r="Z360" i="1" s="1"/>
  <c r="Y360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I605" i="1"/>
  <c r="Y199" i="1"/>
  <c r="K605" i="1"/>
  <c r="Y255" i="1"/>
  <c r="O605" i="1"/>
  <c r="Y278" i="1"/>
  <c r="Y283" i="1"/>
  <c r="Q605" i="1"/>
  <c r="Y290" i="1"/>
  <c r="Y299" i="1"/>
  <c r="Y304" i="1"/>
  <c r="T605" i="1"/>
  <c r="Y309" i="1"/>
  <c r="BP330" i="1"/>
  <c r="BN330" i="1"/>
  <c r="Z330" i="1"/>
  <c r="Y341" i="1"/>
  <c r="BP338" i="1"/>
  <c r="BN338" i="1"/>
  <c r="Z338" i="1"/>
  <c r="Z341" i="1" s="1"/>
  <c r="BP346" i="1"/>
  <c r="BN346" i="1"/>
  <c r="Z346" i="1"/>
  <c r="BP352" i="1"/>
  <c r="BN352" i="1"/>
  <c r="Z352" i="1"/>
  <c r="Z354" i="1" s="1"/>
  <c r="Y361" i="1"/>
  <c r="Z371" i="1"/>
  <c r="BP369" i="1"/>
  <c r="BN369" i="1"/>
  <c r="Z369" i="1"/>
  <c r="BP379" i="1"/>
  <c r="BN379" i="1"/>
  <c r="Z379" i="1"/>
  <c r="BP383" i="1"/>
  <c r="BN383" i="1"/>
  <c r="Z383" i="1"/>
  <c r="Y390" i="1"/>
  <c r="BP395" i="1"/>
  <c r="BN395" i="1"/>
  <c r="Z395" i="1"/>
  <c r="Y402" i="1"/>
  <c r="BP399" i="1"/>
  <c r="BN399" i="1"/>
  <c r="Z399" i="1"/>
  <c r="Z401" i="1" s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Y522" i="1"/>
  <c r="BP520" i="1"/>
  <c r="BN520" i="1"/>
  <c r="Z520" i="1"/>
  <c r="Y366" i="1"/>
  <c r="W605" i="1"/>
  <c r="Y386" i="1"/>
  <c r="BP478" i="1"/>
  <c r="BN478" i="1"/>
  <c r="Z478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BP526" i="1"/>
  <c r="BN526" i="1"/>
  <c r="Z526" i="1"/>
  <c r="Z528" i="1" s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522" i="1" l="1"/>
  <c r="Y596" i="1"/>
  <c r="Z479" i="1"/>
  <c r="Z456" i="1"/>
  <c r="Z409" i="1"/>
  <c r="Y595" i="1"/>
  <c r="Z508" i="1"/>
  <c r="Z575" i="1"/>
  <c r="Z561" i="1"/>
  <c r="Y599" i="1"/>
  <c r="Z544" i="1"/>
  <c r="Z347" i="1"/>
  <c r="Z332" i="1"/>
  <c r="Z172" i="1"/>
  <c r="Z118" i="1"/>
  <c r="Z110" i="1"/>
  <c r="Z90" i="1"/>
  <c r="Z59" i="1"/>
  <c r="Y597" i="1"/>
  <c r="Z422" i="1"/>
  <c r="Z325" i="1"/>
  <c r="Z600" i="1" s="1"/>
  <c r="Y598" i="1" l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<sst xmlns="http://schemas.openxmlformats.org/spreadsheetml/2006/main" count="2464" uniqueCount="786">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</sst>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7" zoomScaleNormal="100" zoomScaleSheetLayoutView="100" workbookViewId="0">
      <selection activeCell="AB601" sqref="AB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78</v>
      </c>
      <c r="Y53" s="384">
        <f t="shared" ref="Y53:Y58" si="6">IFERROR(IF(X53="",0,CEILING((X53/$H53),1)*$H53),"")</f>
        <v>86.4</v>
      </c>
      <c r="Z53" s="36">
        <f>IFERROR(IF(Y53=0,"",ROUNDUP(Y53/H53,0)*0.02175),"")</f>
        <v>0.17399999999999999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81.466666666666654</v>
      </c>
      <c r="BN53" s="64">
        <f t="shared" ref="BN53:BN58" si="8">IFERROR(Y53*I53/H53,"0")</f>
        <v>90.24</v>
      </c>
      <c r="BO53" s="64">
        <f t="shared" ref="BO53:BO58" si="9">IFERROR(1/J53*(X53/H53),"0")</f>
        <v>0.12896825396825395</v>
      </c>
      <c r="BP53" s="64">
        <f t="shared" ref="BP53:BP58" si="10">IFERROR(1/J53*(Y53/H53),"0")</f>
        <v>0.14285714285714285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7.2222222222222214</v>
      </c>
      <c r="Y59" s="385">
        <f>IFERROR(Y53/H53,"0")+IFERROR(Y54/H54,"0")+IFERROR(Y55/H55,"0")+IFERROR(Y56/H56,"0")+IFERROR(Y57/H57,"0")+IFERROR(Y58/H58,"0")</f>
        <v>8</v>
      </c>
      <c r="Z59" s="385">
        <f>IFERROR(IF(Z53="",0,Z53),"0")+IFERROR(IF(Z54="",0,Z54),"0")+IFERROR(IF(Z55="",0,Z55),"0")+IFERROR(IF(Z56="",0,Z56),"0")+IFERROR(IF(Z57="",0,Z57),"0")+IFERROR(IF(Z58="",0,Z58),"0")</f>
        <v>0.17399999999999999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78</v>
      </c>
      <c r="Y60" s="385">
        <f>IFERROR(SUM(Y53:Y58),"0")</f>
        <v>86.4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84</v>
      </c>
      <c r="Y79" s="384">
        <f>IFERROR(IF(X79="",0,CEILING((X79/$H79),1)*$H79),"")</f>
        <v>86.4</v>
      </c>
      <c r="Z79" s="36">
        <f>IFERROR(IF(Y79=0,"",ROUNDUP(Y79/H79,0)*0.02175),"")</f>
        <v>0.17399999999999999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87.73333333333332</v>
      </c>
      <c r="BN79" s="64">
        <f>IFERROR(Y79*I79/H79,"0")</f>
        <v>90.24</v>
      </c>
      <c r="BO79" s="64">
        <f>IFERROR(1/J79*(X79/H79),"0")</f>
        <v>0.13888888888888887</v>
      </c>
      <c r="BP79" s="64">
        <f>IFERROR(1/J79*(Y79/H79),"0")</f>
        <v>0.14285714285714285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7.7777777777777777</v>
      </c>
      <c r="Y81" s="385">
        <f>IFERROR(Y79/H79,"0")+IFERROR(Y80/H80,"0")</f>
        <v>8</v>
      </c>
      <c r="Z81" s="385">
        <f>IFERROR(IF(Z79="",0,Z79),"0")+IFERROR(IF(Z80="",0,Z80),"0")</f>
        <v>0.17399999999999999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84</v>
      </c>
      <c r="Y82" s="385">
        <f>IFERROR(SUM(Y79:Y80),"0")</f>
        <v>86.4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4</v>
      </c>
      <c r="Y94" s="384">
        <f>IFERROR(IF(X94="",0,CEILING((X94/$H94),1)*$H94),"")</f>
        <v>5.4</v>
      </c>
      <c r="Z94" s="36">
        <f>IFERROR(IF(Y94=0,"",ROUNDUP(Y94/H94,0)*0.00753),"")</f>
        <v>2.2589999999999999E-2</v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4.5911111111111103</v>
      </c>
      <c r="BN94" s="64">
        <f>IFERROR(Y94*I94/H94,"0")</f>
        <v>6.1979999999999995</v>
      </c>
      <c r="BO94" s="64">
        <f>IFERROR(1/J94*(X94/H94),"0")</f>
        <v>1.4245014245014245E-2</v>
      </c>
      <c r="BP94" s="64">
        <f>IFERROR(1/J94*(Y94/H94),"0")</f>
        <v>1.9230769230769232E-2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2.2222222222222223</v>
      </c>
      <c r="Y95" s="385">
        <f>IFERROR(Y93/H93,"0")+IFERROR(Y94/H94,"0")</f>
        <v>3</v>
      </c>
      <c r="Z95" s="385">
        <f>IFERROR(IF(Z93="",0,Z93),"0")+IFERROR(IF(Z94="",0,Z94),"0")</f>
        <v>2.2589999999999999E-2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4</v>
      </c>
      <c r="Y96" s="385">
        <f>IFERROR(SUM(Y93:Y94),"0")</f>
        <v>5.4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15</v>
      </c>
      <c r="Y98" s="384">
        <f>IFERROR(IF(X98="",0,CEILING((X98/$H98),1)*$H98),"")</f>
        <v>16.8</v>
      </c>
      <c r="Z98" s="36">
        <f>IFERROR(IF(Y98=0,"",ROUNDUP(Y98/H98,0)*0.02175),"")</f>
        <v>4.3499999999999997E-2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16.007142857142856</v>
      </c>
      <c r="BN98" s="64">
        <f>IFERROR(Y98*I98/H98,"0")</f>
        <v>17.928000000000001</v>
      </c>
      <c r="BO98" s="64">
        <f>IFERROR(1/J98*(X98/H98),"0")</f>
        <v>3.188775510204081E-2</v>
      </c>
      <c r="BP98" s="64">
        <f>IFERROR(1/J98*(Y98/H98),"0")</f>
        <v>3.5714285714285712E-2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1.7857142857142856</v>
      </c>
      <c r="Y101" s="385">
        <f>IFERROR(Y98/H98,"0")+IFERROR(Y99/H99,"0")+IFERROR(Y100/H100,"0")</f>
        <v>2</v>
      </c>
      <c r="Z101" s="385">
        <f>IFERROR(IF(Z98="",0,Z98),"0")+IFERROR(IF(Z99="",0,Z99),"0")+IFERROR(IF(Z100="",0,Z100),"0")</f>
        <v>4.3499999999999997E-2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15</v>
      </c>
      <c r="Y102" s="385">
        <f>IFERROR(SUM(Y98:Y100),"0")</f>
        <v>16.8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72</v>
      </c>
      <c r="Y105" s="384">
        <f>IFERROR(IF(X105="",0,CEILING((X105/$H105),1)*$H105),"")</f>
        <v>75.600000000000009</v>
      </c>
      <c r="Z105" s="36">
        <f>IFERROR(IF(Y105=0,"",ROUNDUP(Y105/H105,0)*0.02175),"")</f>
        <v>0.15225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75.199999999999989</v>
      </c>
      <c r="BN105" s="64">
        <f>IFERROR(Y105*I105/H105,"0")</f>
        <v>78.959999999999994</v>
      </c>
      <c r="BO105" s="64">
        <f>IFERROR(1/J105*(X105/H105),"0")</f>
        <v>0.11904761904761903</v>
      </c>
      <c r="BP105" s="64">
        <f>IFERROR(1/J105*(Y105/H105),"0")</f>
        <v>0.125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6.6666666666666661</v>
      </c>
      <c r="Y110" s="385">
        <f>IFERROR(Y105/H105,"0")+IFERROR(Y106/H106,"0")+IFERROR(Y107/H107,"0")+IFERROR(Y108/H108,"0")+IFERROR(Y109/H109,"0")</f>
        <v>7</v>
      </c>
      <c r="Z110" s="385">
        <f>IFERROR(IF(Z105="",0,Z105),"0")+IFERROR(IF(Z106="",0,Z106),"0")+IFERROR(IF(Z107="",0,Z107),"0")+IFERROR(IF(Z108="",0,Z108),"0")+IFERROR(IF(Z109="",0,Z109),"0")</f>
        <v>0.15225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72</v>
      </c>
      <c r="Y111" s="385">
        <f>IFERROR(SUM(Y105:Y109),"0")</f>
        <v>75.600000000000009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0</v>
      </c>
      <c r="Y118" s="385">
        <f>IFERROR(Y113/H113,"0")+IFERROR(Y114/H114,"0")+IFERROR(Y115/H115,"0")+IFERROR(Y116/H116,"0")+IFERROR(Y117/H117,"0")</f>
        <v>0</v>
      </c>
      <c r="Z118" s="385">
        <f>IFERROR(IF(Z113="",0,Z113),"0")+IFERROR(IF(Z114="",0,Z114),"0")+IFERROR(IF(Z115="",0,Z115),"0")+IFERROR(IF(Z116="",0,Z116),"0")+IFERROR(IF(Z117="",0,Z117),"0")</f>
        <v>0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0</v>
      </c>
      <c r="Y119" s="385">
        <f>IFERROR(SUM(Y113:Y117),"0")</f>
        <v>0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93</v>
      </c>
      <c r="Y123" s="384">
        <f>IFERROR(IF(X123="",0,CEILING((X123/$H123),1)*$H123),"")</f>
        <v>100.8</v>
      </c>
      <c r="Z123" s="36">
        <f>IFERROR(IF(Y123=0,"",ROUNDUP(Y123/H123,0)*0.02175),"")</f>
        <v>0.19574999999999998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96.985714285714295</v>
      </c>
      <c r="BN123" s="64">
        <f>IFERROR(Y123*I123/H123,"0")</f>
        <v>105.12</v>
      </c>
      <c r="BO123" s="64">
        <f>IFERROR(1/J123*(X123/H123),"0")</f>
        <v>0.1482780612244898</v>
      </c>
      <c r="BP123" s="64">
        <f>IFERROR(1/J123*(Y123/H123),"0")</f>
        <v>0.1607142857142857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8.3035714285714288</v>
      </c>
      <c r="Y127" s="385">
        <f>IFERROR(Y122/H122,"0")+IFERROR(Y123/H123,"0")+IFERROR(Y124/H124,"0")+IFERROR(Y125/H125,"0")+IFERROR(Y126/H126,"0")</f>
        <v>9</v>
      </c>
      <c r="Z127" s="385">
        <f>IFERROR(IF(Z122="",0,Z122),"0")+IFERROR(IF(Z123="",0,Z123),"0")+IFERROR(IF(Z124="",0,Z124),"0")+IFERROR(IF(Z125="",0,Z125),"0")+IFERROR(IF(Z126="",0,Z126),"0")</f>
        <v>0.19574999999999998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93</v>
      </c>
      <c r="Y128" s="385">
        <f>IFERROR(SUM(Y122:Y126),"0")</f>
        <v>100.8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105</v>
      </c>
      <c r="Y139" s="384">
        <f t="shared" si="21"/>
        <v>109.2</v>
      </c>
      <c r="Z139" s="36">
        <f>IFERROR(IF(Y139=0,"",ROUNDUP(Y139/H139,0)*0.02175),"")</f>
        <v>0.28275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111.97499999999999</v>
      </c>
      <c r="BN139" s="64">
        <f t="shared" si="23"/>
        <v>116.45399999999999</v>
      </c>
      <c r="BO139" s="64">
        <f t="shared" si="24"/>
        <v>0.2232142857142857</v>
      </c>
      <c r="BP139" s="64">
        <f t="shared" si="25"/>
        <v>0.23214285714285712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12.5</v>
      </c>
      <c r="Y144" s="385">
        <f>IFERROR(Y138/H138,"0")+IFERROR(Y139/H139,"0")+IFERROR(Y140/H140,"0")+IFERROR(Y141/H141,"0")+IFERROR(Y142/H142,"0")+IFERROR(Y143/H143,"0")</f>
        <v>13</v>
      </c>
      <c r="Z144" s="385">
        <f>IFERROR(IF(Z138="",0,Z138),"0")+IFERROR(IF(Z139="",0,Z139),"0")+IFERROR(IF(Z140="",0,Z140),"0")+IFERROR(IF(Z141="",0,Z141),"0")+IFERROR(IF(Z142="",0,Z142),"0")+IFERROR(IF(Z143="",0,Z143),"0")</f>
        <v>0.28275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105</v>
      </c>
      <c r="Y145" s="385">
        <f>IFERROR(SUM(Y138:Y143),"0")</f>
        <v>109.2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198</v>
      </c>
      <c r="Y183" s="384">
        <f>IFERROR(IF(X183="",0,CEILING((X183/$H183),1)*$H183),"")</f>
        <v>201.60000000000002</v>
      </c>
      <c r="Z183" s="36">
        <f>IFERROR(IF(Y183=0,"",ROUNDUP(Y183/H183,0)*0.02175),"")</f>
        <v>0.52200000000000002</v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211.29428571428571</v>
      </c>
      <c r="BN183" s="64">
        <f>IFERROR(Y183*I183/H183,"0")</f>
        <v>215.13600000000002</v>
      </c>
      <c r="BO183" s="64">
        <f>IFERROR(1/J183*(X183/H183),"0")</f>
        <v>0.42091836734693872</v>
      </c>
      <c r="BP183" s="64">
        <f>IFERROR(1/J183*(Y183/H183),"0")</f>
        <v>0.42857142857142855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23.571428571428569</v>
      </c>
      <c r="Y186" s="385">
        <f>IFERROR(Y183/H183,"0")+IFERROR(Y184/H184,"0")+IFERROR(Y185/H185,"0")</f>
        <v>24</v>
      </c>
      <c r="Z186" s="385">
        <f>IFERROR(IF(Z183="",0,Z183),"0")+IFERROR(IF(Z184="",0,Z184),"0")+IFERROR(IF(Z185="",0,Z185),"0")</f>
        <v>0.52200000000000002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198</v>
      </c>
      <c r="Y187" s="385">
        <f>IFERROR(SUM(Y183:Y185),"0")</f>
        <v>201.60000000000002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0</v>
      </c>
      <c r="Y199" s="385">
        <f>IFERROR(Y191/H191,"0")+IFERROR(Y192/H192,"0")+IFERROR(Y193/H193,"0")+IFERROR(Y194/H194,"0")+IFERROR(Y195/H195,"0")+IFERROR(Y196/H196,"0")+IFERROR(Y197/H197,"0")+IFERROR(Y198/H198,"0")</f>
        <v>0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0</v>
      </c>
      <c r="Y200" s="385">
        <f>IFERROR(SUM(Y191:Y198),"0")</f>
        <v>0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62</v>
      </c>
      <c r="Y213" s="384">
        <f t="shared" ref="Y213:Y220" si="31">IFERROR(IF(X213="",0,CEILING((X213/$H213),1)*$H213),"")</f>
        <v>64.800000000000011</v>
      </c>
      <c r="Z213" s="36">
        <f>IFERROR(IF(Y213=0,"",ROUNDUP(Y213/H213,0)*0.00937),"")</f>
        <v>0.11244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64.411111111111111</v>
      </c>
      <c r="BN213" s="64">
        <f t="shared" ref="BN213:BN220" si="33">IFERROR(Y213*I213/H213,"0")</f>
        <v>67.320000000000007</v>
      </c>
      <c r="BO213" s="64">
        <f t="shared" ref="BO213:BO220" si="34">IFERROR(1/J213*(X213/H213),"0")</f>
        <v>9.5679012345679007E-2</v>
      </c>
      <c r="BP213" s="64">
        <f t="shared" ref="BP213:BP220" si="35">IFERROR(1/J213*(Y213/H213),"0")</f>
        <v>0.10000000000000002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68</v>
      </c>
      <c r="Y214" s="384">
        <f t="shared" si="31"/>
        <v>70.2</v>
      </c>
      <c r="Z214" s="36">
        <f>IFERROR(IF(Y214=0,"",ROUNDUP(Y214/H214,0)*0.00937),"")</f>
        <v>0.12181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70.644444444444446</v>
      </c>
      <c r="BN214" s="64">
        <f t="shared" si="33"/>
        <v>72.930000000000007</v>
      </c>
      <c r="BO214" s="64">
        <f t="shared" si="34"/>
        <v>0.10493827160493827</v>
      </c>
      <c r="BP214" s="64">
        <f t="shared" si="35"/>
        <v>0.10833333333333334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24.074074074074073</v>
      </c>
      <c r="Y221" s="385">
        <f>IFERROR(Y213/H213,"0")+IFERROR(Y214/H214,"0")+IFERROR(Y215/H215,"0")+IFERROR(Y216/H216,"0")+IFERROR(Y217/H217,"0")+IFERROR(Y218/H218,"0")+IFERROR(Y219/H219,"0")+IFERROR(Y220/H220,"0")</f>
        <v>25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0.23425000000000001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130</v>
      </c>
      <c r="Y222" s="385">
        <f>IFERROR(SUM(Y213:Y220),"0")</f>
        <v>135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13</v>
      </c>
      <c r="Y225" s="384">
        <f t="shared" si="36"/>
        <v>15.6</v>
      </c>
      <c r="Z225" s="36">
        <f>IFERROR(IF(Y225=0,"",ROUNDUP(Y225/H225,0)*0.02175),"")</f>
        <v>4.3499999999999997E-2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13.940000000000001</v>
      </c>
      <c r="BN225" s="64">
        <f t="shared" si="38"/>
        <v>16.728000000000002</v>
      </c>
      <c r="BO225" s="64">
        <f t="shared" si="39"/>
        <v>2.976190476190476E-2</v>
      </c>
      <c r="BP225" s="64">
        <f t="shared" si="40"/>
        <v>3.5714285714285712E-2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153</v>
      </c>
      <c r="Y228" s="384">
        <f t="shared" si="36"/>
        <v>153.6</v>
      </c>
      <c r="Z228" s="36">
        <f t="shared" ref="Z228:Z234" si="41">IFERROR(IF(Y228=0,"",ROUNDUP(Y228/H228,0)*0.00753),"")</f>
        <v>0.48192000000000002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171.48750000000001</v>
      </c>
      <c r="BN228" s="64">
        <f t="shared" si="38"/>
        <v>172.16</v>
      </c>
      <c r="BO228" s="64">
        <f t="shared" si="39"/>
        <v>0.40865384615384615</v>
      </c>
      <c r="BP228" s="64">
        <f t="shared" si="40"/>
        <v>0.41025641025641024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153</v>
      </c>
      <c r="Y230" s="384">
        <f t="shared" si="36"/>
        <v>153.6</v>
      </c>
      <c r="Z230" s="36">
        <f t="shared" si="41"/>
        <v>0.48192000000000002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170.34000000000003</v>
      </c>
      <c r="BN230" s="64">
        <f t="shared" si="38"/>
        <v>171.00800000000001</v>
      </c>
      <c r="BO230" s="64">
        <f t="shared" si="39"/>
        <v>0.40865384615384615</v>
      </c>
      <c r="BP230" s="64">
        <f t="shared" si="40"/>
        <v>0.41025641025641024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123</v>
      </c>
      <c r="Y231" s="384">
        <f t="shared" si="36"/>
        <v>124.8</v>
      </c>
      <c r="Z231" s="36">
        <f t="shared" si="41"/>
        <v>0.39156000000000002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136.94</v>
      </c>
      <c r="BN231" s="64">
        <f t="shared" si="38"/>
        <v>138.94400000000002</v>
      </c>
      <c r="BO231" s="64">
        <f t="shared" si="39"/>
        <v>0.32852564102564102</v>
      </c>
      <c r="BP231" s="64">
        <f t="shared" si="40"/>
        <v>0.33333333333333331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165</v>
      </c>
      <c r="Y233" s="384">
        <f t="shared" si="36"/>
        <v>165.6</v>
      </c>
      <c r="Z233" s="36">
        <f t="shared" si="41"/>
        <v>0.51956999999999998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183.70000000000002</v>
      </c>
      <c r="BN233" s="64">
        <f t="shared" si="38"/>
        <v>184.36800000000002</v>
      </c>
      <c r="BO233" s="64">
        <f t="shared" si="39"/>
        <v>0.44070512820512819</v>
      </c>
      <c r="BP233" s="64">
        <f t="shared" si="40"/>
        <v>0.44230769230769229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157</v>
      </c>
      <c r="Y234" s="384">
        <f t="shared" si="36"/>
        <v>158.4</v>
      </c>
      <c r="Z234" s="36">
        <f t="shared" si="41"/>
        <v>0.49698000000000003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175.18583333333333</v>
      </c>
      <c r="BN234" s="64">
        <f t="shared" si="38"/>
        <v>176.74800000000002</v>
      </c>
      <c r="BO234" s="64">
        <f t="shared" si="39"/>
        <v>0.41933760683760685</v>
      </c>
      <c r="BP234" s="64">
        <f t="shared" si="40"/>
        <v>0.42307692307692307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314.58333333333337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317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2.4154500000000003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764</v>
      </c>
      <c r="Y236" s="385">
        <f>IFERROR(SUM(Y224:Y234),"0")</f>
        <v>771.59999999999991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127</v>
      </c>
      <c r="Y241" s="384">
        <f>IFERROR(IF(X241="",0,CEILING((X241/$H241),1)*$H241),"")</f>
        <v>127.19999999999999</v>
      </c>
      <c r="Z241" s="36">
        <f>IFERROR(IF(Y241=0,"",ROUNDUP(Y241/H241,0)*0.00753),"")</f>
        <v>0.39909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141.39333333333335</v>
      </c>
      <c r="BN241" s="64">
        <f>IFERROR(Y241*I241/H241,"0")</f>
        <v>141.61600000000001</v>
      </c>
      <c r="BO241" s="64">
        <f>IFERROR(1/J241*(X241/H241),"0")</f>
        <v>0.33920940170940173</v>
      </c>
      <c r="BP241" s="64">
        <f>IFERROR(1/J241*(Y241/H241),"0")</f>
        <v>0.33974358974358976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90</v>
      </c>
      <c r="Y242" s="384">
        <f>IFERROR(IF(X242="",0,CEILING((X242/$H242),1)*$H242),"")</f>
        <v>91.2</v>
      </c>
      <c r="Z242" s="36">
        <f>IFERROR(IF(Y242=0,"",ROUNDUP(Y242/H242,0)*0.00753),"")</f>
        <v>0.28614000000000001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100.20000000000002</v>
      </c>
      <c r="BN242" s="64">
        <f>IFERROR(Y242*I242/H242,"0")</f>
        <v>101.53600000000002</v>
      </c>
      <c r="BO242" s="64">
        <f>IFERROR(1/J242*(X242/H242),"0")</f>
        <v>0.24038461538461536</v>
      </c>
      <c r="BP242" s="64">
        <f>IFERROR(1/J242*(Y242/H242),"0")</f>
        <v>0.24358974358974358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90.416666666666671</v>
      </c>
      <c r="Y243" s="385">
        <f>IFERROR(Y238/H238,"0")+IFERROR(Y239/H239,"0")+IFERROR(Y240/H240,"0")+IFERROR(Y241/H241,"0")+IFERROR(Y242/H242,"0")</f>
        <v>91</v>
      </c>
      <c r="Z243" s="385">
        <f>IFERROR(IF(Z238="",0,Z238),"0")+IFERROR(IF(Z239="",0,Z239),"0")+IFERROR(IF(Z240="",0,Z240),"0")+IFERROR(IF(Z241="",0,Z241),"0")+IFERROR(IF(Z242="",0,Z242),"0")</f>
        <v>0.68523000000000001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217</v>
      </c>
      <c r="Y244" s="385">
        <f>IFERROR(SUM(Y238:Y242),"0")</f>
        <v>218.39999999999998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43</v>
      </c>
      <c r="Y251" s="384">
        <f t="shared" si="42"/>
        <v>46.4</v>
      </c>
      <c r="Z251" s="36">
        <f>IFERROR(IF(Y251=0,"",ROUNDUP(Y251/H251,0)*0.02175),"")</f>
        <v>8.6999999999999994E-2</v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44.779310344827593</v>
      </c>
      <c r="BN251" s="64">
        <f t="shared" si="44"/>
        <v>48.319999999999993</v>
      </c>
      <c r="BO251" s="64">
        <f t="shared" si="45"/>
        <v>6.6194581280788173E-2</v>
      </c>
      <c r="BP251" s="64">
        <f t="shared" si="46"/>
        <v>7.1428571428571425E-2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5</v>
      </c>
      <c r="Y254" s="384">
        <f t="shared" si="42"/>
        <v>8</v>
      </c>
      <c r="Z254" s="36">
        <f>IFERROR(IF(Y254=0,"",ROUNDUP(Y254/H254,0)*0.00937),"")</f>
        <v>1.874E-2</v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5.3000000000000007</v>
      </c>
      <c r="BN254" s="64">
        <f t="shared" si="44"/>
        <v>8.48</v>
      </c>
      <c r="BO254" s="64">
        <f t="shared" si="45"/>
        <v>1.0416666666666666E-2</v>
      </c>
      <c r="BP254" s="64">
        <f t="shared" si="46"/>
        <v>1.6666666666666666E-2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4.9568965517241379</v>
      </c>
      <c r="Y255" s="385">
        <f>IFERROR(Y247/H247,"0")+IFERROR(Y248/H248,"0")+IFERROR(Y249/H249,"0")+IFERROR(Y250/H250,"0")+IFERROR(Y251/H251,"0")+IFERROR(Y252/H252,"0")+IFERROR(Y253/H253,"0")+IFERROR(Y254/H254,"0")</f>
        <v>6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0.10574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48</v>
      </c>
      <c r="Y256" s="385">
        <f>IFERROR(SUM(Y247:Y254),"0")</f>
        <v>54.4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43</v>
      </c>
      <c r="Y260" s="384">
        <f t="shared" si="47"/>
        <v>46.4</v>
      </c>
      <c r="Z260" s="36">
        <f>IFERROR(IF(Y260=0,"",ROUNDUP(Y260/H260,0)*0.02175),"")</f>
        <v>8.6999999999999994E-2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44.779310344827593</v>
      </c>
      <c r="BN260" s="64">
        <f t="shared" si="49"/>
        <v>48.319999999999993</v>
      </c>
      <c r="BO260" s="64">
        <f t="shared" si="50"/>
        <v>6.6194581280788173E-2</v>
      </c>
      <c r="BP260" s="64">
        <f t="shared" si="51"/>
        <v>7.1428571428571425E-2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3.7068965517241379</v>
      </c>
      <c r="Y267" s="385">
        <f>IFERROR(Y259/H259,"0")+IFERROR(Y260/H260,"0")+IFERROR(Y261/H261,"0")+IFERROR(Y262/H262,"0")+IFERROR(Y263/H263,"0")+IFERROR(Y264/H264,"0")+IFERROR(Y265/H265,"0")+IFERROR(Y266/H266,"0")</f>
        <v>4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8.6999999999999994E-2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43</v>
      </c>
      <c r="Y268" s="385">
        <f>IFERROR(SUM(Y259:Y266),"0")</f>
        <v>46.4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95</v>
      </c>
      <c r="Y295" s="384">
        <f>IFERROR(IF(X295="",0,CEILING((X295/$H295),1)*$H295),"")</f>
        <v>96</v>
      </c>
      <c r="Z295" s="36">
        <f>IFERROR(IF(Y295=0,"",ROUNDUP(Y295/H295,0)*0.00753),"")</f>
        <v>0.30120000000000002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105.76666666666667</v>
      </c>
      <c r="BN295" s="64">
        <f>IFERROR(Y295*I295/H295,"0")</f>
        <v>106.88000000000001</v>
      </c>
      <c r="BO295" s="64">
        <f>IFERROR(1/J295*(X295/H295),"0")</f>
        <v>0.25373931623931623</v>
      </c>
      <c r="BP295" s="64">
        <f>IFERROR(1/J295*(Y295/H295),"0")</f>
        <v>0.25641025641025639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100</v>
      </c>
      <c r="Y296" s="384">
        <f>IFERROR(IF(X296="",0,CEILING((X296/$H296),1)*$H296),"")</f>
        <v>100.8</v>
      </c>
      <c r="Z296" s="36">
        <f>IFERROR(IF(Y296=0,"",ROUNDUP(Y296/H296,0)*0.00753),"")</f>
        <v>0.31625999999999999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108.33333333333334</v>
      </c>
      <c r="BN296" s="64">
        <f>IFERROR(Y296*I296/H296,"0")</f>
        <v>109.2</v>
      </c>
      <c r="BO296" s="64">
        <f>IFERROR(1/J296*(X296/H296),"0")</f>
        <v>0.26709401709401709</v>
      </c>
      <c r="BP296" s="64">
        <f>IFERROR(1/J296*(Y296/H296),"0")</f>
        <v>0.26923076923076922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81.25</v>
      </c>
      <c r="Y298" s="385">
        <f>IFERROR(Y293/H293,"0")+IFERROR(Y294/H294,"0")+IFERROR(Y295/H295,"0")+IFERROR(Y296/H296,"0")+IFERROR(Y297/H297,"0")</f>
        <v>82</v>
      </c>
      <c r="Z298" s="385">
        <f>IFERROR(IF(Z293="",0,Z293),"0")+IFERROR(IF(Z294="",0,Z294),"0")+IFERROR(IF(Z295="",0,Z295),"0")+IFERROR(IF(Z296="",0,Z296),"0")+IFERROR(IF(Z297="",0,Z297),"0")</f>
        <v>0.61746000000000001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195</v>
      </c>
      <c r="Y299" s="385">
        <f>IFERROR(SUM(Y293:Y297),"0")</f>
        <v>196.8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51</v>
      </c>
      <c r="Y328" s="384">
        <f>IFERROR(IF(X328="",0,CEILING((X328/$H328),1)*$H328),"")</f>
        <v>54.6</v>
      </c>
      <c r="Z328" s="36">
        <f>IFERROR(IF(Y328=0,"",ROUNDUP(Y328/H328,0)*0.00753),"")</f>
        <v>9.7890000000000005E-2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54.157142857142858</v>
      </c>
      <c r="BN328" s="64">
        <f>IFERROR(Y328*I328/H328,"0")</f>
        <v>57.98</v>
      </c>
      <c r="BO328" s="64">
        <f>IFERROR(1/J328*(X328/H328),"0")</f>
        <v>7.7838827838827826E-2</v>
      </c>
      <c r="BP328" s="64">
        <f>IFERROR(1/J328*(Y328/H328),"0")</f>
        <v>8.3333333333333329E-2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12.142857142857142</v>
      </c>
      <c r="Y332" s="385">
        <f>IFERROR(Y328/H328,"0")+IFERROR(Y329/H329,"0")+IFERROR(Y330/H330,"0")+IFERROR(Y331/H331,"0")</f>
        <v>13</v>
      </c>
      <c r="Z332" s="385">
        <f>IFERROR(IF(Z328="",0,Z328),"0")+IFERROR(IF(Z329="",0,Z329),"0")+IFERROR(IF(Z330="",0,Z330),"0")+IFERROR(IF(Z331="",0,Z331),"0")</f>
        <v>9.7890000000000005E-2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51</v>
      </c>
      <c r="Y333" s="385">
        <f>IFERROR(SUM(Y328:Y331),"0")</f>
        <v>54.6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12</v>
      </c>
      <c r="Y344" s="384">
        <f>IFERROR(IF(X344="",0,CEILING((X344/$H344),1)*$H344),"")</f>
        <v>16.8</v>
      </c>
      <c r="Z344" s="36">
        <f>IFERROR(IF(Y344=0,"",ROUNDUP(Y344/H344,0)*0.02175),"")</f>
        <v>4.3499999999999997E-2</v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12.805714285714286</v>
      </c>
      <c r="BN344" s="64">
        <f>IFERROR(Y344*I344/H344,"0")</f>
        <v>17.928000000000001</v>
      </c>
      <c r="BO344" s="64">
        <f>IFERROR(1/J344*(X344/H344),"0")</f>
        <v>2.5510204081632654E-2</v>
      </c>
      <c r="BP344" s="64">
        <f>IFERROR(1/J344*(Y344/H344),"0")</f>
        <v>3.5714285714285712E-2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123</v>
      </c>
      <c r="Y345" s="384">
        <f>IFERROR(IF(X345="",0,CEILING((X345/$H345),1)*$H345),"")</f>
        <v>124.8</v>
      </c>
      <c r="Z345" s="36">
        <f>IFERROR(IF(Y345=0,"",ROUNDUP(Y345/H345,0)*0.02175),"")</f>
        <v>0.34799999999999998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131.89384615384617</v>
      </c>
      <c r="BN345" s="64">
        <f>IFERROR(Y345*I345/H345,"0")</f>
        <v>133.82400000000001</v>
      </c>
      <c r="BO345" s="64">
        <f>IFERROR(1/J345*(X345/H345),"0")</f>
        <v>0.28159340659340659</v>
      </c>
      <c r="BP345" s="64">
        <f>IFERROR(1/J345*(Y345/H345),"0")</f>
        <v>0.2857142857142857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17.197802197802197</v>
      </c>
      <c r="Y347" s="385">
        <f>IFERROR(Y344/H344,"0")+IFERROR(Y345/H345,"0")+IFERROR(Y346/H346,"0")</f>
        <v>18</v>
      </c>
      <c r="Z347" s="385">
        <f>IFERROR(IF(Z344="",0,Z344),"0")+IFERROR(IF(Z345="",0,Z345),"0")+IFERROR(IF(Z346="",0,Z346),"0")</f>
        <v>0.39149999999999996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135</v>
      </c>
      <c r="Y348" s="385">
        <f>IFERROR(SUM(Y344:Y346),"0")</f>
        <v>141.6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29</v>
      </c>
      <c r="Y353" s="384">
        <f>IFERROR(IF(X353="",0,CEILING((X353/$H353),1)*$H353),"")</f>
        <v>30.599999999999998</v>
      </c>
      <c r="Z353" s="36">
        <f>IFERROR(IF(Y353=0,"",ROUNDUP(Y353/H353,0)*0.00753),"")</f>
        <v>9.0359999999999996E-2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32.980392156862749</v>
      </c>
      <c r="BN353" s="64">
        <f>IFERROR(Y353*I353/H353,"0")</f>
        <v>34.799999999999997</v>
      </c>
      <c r="BO353" s="64">
        <f>IFERROR(1/J353*(X353/H353),"0")</f>
        <v>7.2900955253896435E-2</v>
      </c>
      <c r="BP353" s="64">
        <f>IFERROR(1/J353*(Y353/H353),"0")</f>
        <v>7.6923076923076927E-2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11.372549019607844</v>
      </c>
      <c r="Y354" s="385">
        <f>IFERROR(Y350/H350,"0")+IFERROR(Y351/H351,"0")+IFERROR(Y352/H352,"0")+IFERROR(Y353/H353,"0")</f>
        <v>12</v>
      </c>
      <c r="Z354" s="385">
        <f>IFERROR(IF(Z350="",0,Z350),"0")+IFERROR(IF(Z351="",0,Z351),"0")+IFERROR(IF(Z352="",0,Z352),"0")+IFERROR(IF(Z353="",0,Z353),"0")</f>
        <v>9.0359999999999996E-2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29</v>
      </c>
      <c r="Y355" s="385">
        <f>IFERROR(SUM(Y350:Y353),"0")</f>
        <v>30.599999999999998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1427</v>
      </c>
      <c r="Y377" s="384">
        <f t="shared" si="67"/>
        <v>1440</v>
      </c>
      <c r="Z377" s="36">
        <f>IFERROR(IF(Y377=0,"",ROUNDUP(Y377/H377,0)*0.02175),"")</f>
        <v>2.0880000000000001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1472.664</v>
      </c>
      <c r="BN377" s="64">
        <f t="shared" si="69"/>
        <v>1486.0800000000002</v>
      </c>
      <c r="BO377" s="64">
        <f t="shared" si="70"/>
        <v>1.9819444444444445</v>
      </c>
      <c r="BP377" s="64">
        <f t="shared" si="71"/>
        <v>2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1037</v>
      </c>
      <c r="Y379" s="384">
        <f t="shared" si="67"/>
        <v>1050</v>
      </c>
      <c r="Z379" s="36">
        <f>IFERROR(IF(Y379=0,"",ROUNDUP(Y379/H379,0)*0.02175),"")</f>
        <v>1.5225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1070.184</v>
      </c>
      <c r="BN379" s="64">
        <f t="shared" si="69"/>
        <v>1083.5999999999999</v>
      </c>
      <c r="BO379" s="64">
        <f t="shared" si="70"/>
        <v>1.4402777777777778</v>
      </c>
      <c r="BP379" s="64">
        <f t="shared" si="71"/>
        <v>1.4583333333333333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1322</v>
      </c>
      <c r="Y381" s="384">
        <f t="shared" si="67"/>
        <v>1335</v>
      </c>
      <c r="Z381" s="36">
        <f>IFERROR(IF(Y381=0,"",ROUNDUP(Y381/H381,0)*0.02175),"")</f>
        <v>1.9357499999999999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1364.3040000000001</v>
      </c>
      <c r="BN381" s="64">
        <f t="shared" si="69"/>
        <v>1377.72</v>
      </c>
      <c r="BO381" s="64">
        <f t="shared" si="70"/>
        <v>1.8361111111111112</v>
      </c>
      <c r="BP381" s="64">
        <f t="shared" si="71"/>
        <v>1.8541666666666665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252.40000000000003</v>
      </c>
      <c r="Y385" s="385">
        <f>IFERROR(Y376/H376,"0")+IFERROR(Y377/H377,"0")+IFERROR(Y378/H378,"0")+IFERROR(Y379/H379,"0")+IFERROR(Y380/H380,"0")+IFERROR(Y381/H381,"0")+IFERROR(Y382/H382,"0")+IFERROR(Y383/H383,"0")+IFERROR(Y384/H384,"0")</f>
        <v>255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5.5462499999999997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3786</v>
      </c>
      <c r="Y386" s="385">
        <f>IFERROR(SUM(Y376:Y384),"0")</f>
        <v>3825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1143</v>
      </c>
      <c r="Y388" s="384">
        <f>IFERROR(IF(X388="",0,CEILING((X388/$H388),1)*$H388),"")</f>
        <v>1155</v>
      </c>
      <c r="Z388" s="36">
        <f>IFERROR(IF(Y388=0,"",ROUNDUP(Y388/H388,0)*0.02175),"")</f>
        <v>1.67475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1179.576</v>
      </c>
      <c r="BN388" s="64">
        <f>IFERROR(Y388*I388/H388,"0")</f>
        <v>1191.96</v>
      </c>
      <c r="BO388" s="64">
        <f>IFERROR(1/J388*(X388/H388),"0")</f>
        <v>1.5874999999999999</v>
      </c>
      <c r="BP388" s="64">
        <f>IFERROR(1/J388*(Y388/H388),"0")</f>
        <v>1.6041666666666665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76.2</v>
      </c>
      <c r="Y390" s="385">
        <f>IFERROR(Y388/H388,"0")+IFERROR(Y389/H389,"0")</f>
        <v>77</v>
      </c>
      <c r="Z390" s="385">
        <f>IFERROR(IF(Z388="",0,Z388),"0")+IFERROR(IF(Z389="",0,Z389),"0")</f>
        <v>1.67475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1143</v>
      </c>
      <c r="Y391" s="385">
        <f>IFERROR(SUM(Y388:Y389),"0")</f>
        <v>1155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164</v>
      </c>
      <c r="Y395" s="384">
        <f>IFERROR(IF(X395="",0,CEILING((X395/$H395),1)*$H395),"")</f>
        <v>171.6</v>
      </c>
      <c r="Z395" s="36">
        <f>IFERROR(IF(Y395=0,"",ROUNDUP(Y395/H395,0)*0.02175),"")</f>
        <v>0.47849999999999998</v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175.85846153846157</v>
      </c>
      <c r="BN395" s="64">
        <f>IFERROR(Y395*I395/H395,"0")</f>
        <v>184.00800000000001</v>
      </c>
      <c r="BO395" s="64">
        <f>IFERROR(1/J395*(X395/H395),"0")</f>
        <v>0.37545787545787546</v>
      </c>
      <c r="BP395" s="64">
        <f>IFERROR(1/J395*(Y395/H395),"0")</f>
        <v>0.39285714285714285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21.025641025641026</v>
      </c>
      <c r="Y396" s="385">
        <f>IFERROR(Y393/H393,"0")+IFERROR(Y394/H394,"0")+IFERROR(Y395/H395,"0")</f>
        <v>22</v>
      </c>
      <c r="Z396" s="385">
        <f>IFERROR(IF(Z393="",0,Z393),"0")+IFERROR(IF(Z394="",0,Z394),"0")+IFERROR(IF(Z395="",0,Z395),"0")</f>
        <v>0.47849999999999998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164</v>
      </c>
      <c r="Y397" s="385">
        <f>IFERROR(SUM(Y393:Y395),"0")</f>
        <v>171.6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123</v>
      </c>
      <c r="Y399" s="384">
        <f>IFERROR(IF(X399="",0,CEILING((X399/$H399),1)*$H399),"")</f>
        <v>124.8</v>
      </c>
      <c r="Z399" s="36">
        <f>IFERROR(IF(Y399=0,"",ROUNDUP(Y399/H399,0)*0.02175),"")</f>
        <v>0.34799999999999998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131.89384615384617</v>
      </c>
      <c r="BN399" s="64">
        <f>IFERROR(Y399*I399/H399,"0")</f>
        <v>133.82400000000001</v>
      </c>
      <c r="BO399" s="64">
        <f>IFERROR(1/J399*(X399/H399),"0")</f>
        <v>0.28159340659340659</v>
      </c>
      <c r="BP399" s="64">
        <f>IFERROR(1/J399*(Y399/H399),"0")</f>
        <v>0.2857142857142857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15.76923076923077</v>
      </c>
      <c r="Y401" s="385">
        <f>IFERROR(Y399/H399,"0")+IFERROR(Y400/H400,"0")</f>
        <v>16</v>
      </c>
      <c r="Z401" s="385">
        <f>IFERROR(IF(Z399="",0,Z399),"0")+IFERROR(IF(Z400="",0,Z400),"0")</f>
        <v>0.34799999999999998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123</v>
      </c>
      <c r="Y402" s="385">
        <f>IFERROR(SUM(Y399:Y400),"0")</f>
        <v>124.8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121</v>
      </c>
      <c r="Y417" s="384">
        <f>IFERROR(IF(X417="",0,CEILING((X417/$H417),1)*$H417),"")</f>
        <v>124.8</v>
      </c>
      <c r="Z417" s="36">
        <f>IFERROR(IF(Y417=0,"",ROUNDUP(Y417/H417,0)*0.02175),"")</f>
        <v>0.34799999999999998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129.74923076923079</v>
      </c>
      <c r="BN417" s="64">
        <f>IFERROR(Y417*I417/H417,"0")</f>
        <v>133.82400000000001</v>
      </c>
      <c r="BO417" s="64">
        <f>IFERROR(1/J417*(X417/H417),"0")</f>
        <v>0.27701465201465197</v>
      </c>
      <c r="BP417" s="64">
        <f>IFERROR(1/J417*(Y417/H417),"0")</f>
        <v>0.2857142857142857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15.512820512820513</v>
      </c>
      <c r="Y422" s="385">
        <f>IFERROR(Y417/H417,"0")+IFERROR(Y418/H418,"0")+IFERROR(Y419/H419,"0")+IFERROR(Y420/H420,"0")+IFERROR(Y421/H421,"0")</f>
        <v>16</v>
      </c>
      <c r="Z422" s="385">
        <f>IFERROR(IF(Z417="",0,Z417),"0")+IFERROR(IF(Z418="",0,Z418),"0")+IFERROR(IF(Z419="",0,Z419),"0")+IFERROR(IF(Z420="",0,Z420),"0")+IFERROR(IF(Z421="",0,Z421),"0")</f>
        <v>0.34799999999999998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121</v>
      </c>
      <c r="Y423" s="385">
        <f>IFERROR(SUM(Y417:Y421),"0")</f>
        <v>124.8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10</v>
      </c>
      <c r="Y436" s="384">
        <f t="shared" si="72"/>
        <v>12.600000000000001</v>
      </c>
      <c r="Z436" s="36">
        <f>IFERROR(IF(Y436=0,"",ROUNDUP(Y436/H436,0)*0.00753),"")</f>
        <v>2.2589999999999999E-2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10.547619047619046</v>
      </c>
      <c r="BN436" s="64">
        <f t="shared" si="74"/>
        <v>13.290000000000001</v>
      </c>
      <c r="BO436" s="64">
        <f t="shared" si="75"/>
        <v>1.5262515262515262E-2</v>
      </c>
      <c r="BP436" s="64">
        <f t="shared" si="76"/>
        <v>1.9230769230769232E-2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19</v>
      </c>
      <c r="Y451" s="384">
        <f t="shared" si="72"/>
        <v>21</v>
      </c>
      <c r="Z451" s="36">
        <f t="shared" si="77"/>
        <v>5.0200000000000002E-2</v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20.176190476190474</v>
      </c>
      <c r="BN451" s="64">
        <f t="shared" si="74"/>
        <v>22.299999999999997</v>
      </c>
      <c r="BO451" s="64">
        <f t="shared" si="75"/>
        <v>3.8665038665038669E-2</v>
      </c>
      <c r="BP451" s="64">
        <f t="shared" si="76"/>
        <v>4.2735042735042736E-2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11.428571428571429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13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7.2789999999999994E-2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29</v>
      </c>
      <c r="Y457" s="385">
        <f>IFERROR(SUM(Y435:Y455),"0")</f>
        <v>33.6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493</v>
      </c>
      <c r="Y503" s="384">
        <f t="shared" si="83"/>
        <v>496.32000000000005</v>
      </c>
      <c r="Z503" s="36">
        <f t="shared" si="84"/>
        <v>1.1242399999999999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526.61363636363637</v>
      </c>
      <c r="BN503" s="64">
        <f t="shared" si="86"/>
        <v>530.16</v>
      </c>
      <c r="BO503" s="64">
        <f t="shared" si="87"/>
        <v>0.89780011655011649</v>
      </c>
      <c r="BP503" s="64">
        <f t="shared" si="88"/>
        <v>0.90384615384615385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0</v>
      </c>
      <c r="Y505" s="384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93.37121212121211</v>
      </c>
      <c r="Y508" s="385">
        <f>IFERROR(Y500/H500,"0")+IFERROR(Y501/H501,"0")+IFERROR(Y502/H502,"0")+IFERROR(Y503/H503,"0")+IFERROR(Y504/H504,"0")+IFERROR(Y505/H505,"0")+IFERROR(Y506/H506,"0")+IFERROR(Y507/H507,"0")</f>
        <v>94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1.1242399999999999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493</v>
      </c>
      <c r="Y509" s="385">
        <f>IFERROR(SUM(Y500:Y507),"0")</f>
        <v>496.32000000000005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138</v>
      </c>
      <c r="Y511" s="384">
        <f>IFERROR(IF(X511="",0,CEILING((X511/$H511),1)*$H511),"")</f>
        <v>142.56</v>
      </c>
      <c r="Z511" s="36">
        <f>IFERROR(IF(Y511=0,"",ROUNDUP(Y511/H511,0)*0.01196),"")</f>
        <v>0.32291999999999998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147.40909090909088</v>
      </c>
      <c r="BN511" s="64">
        <f>IFERROR(Y511*I511/H511,"0")</f>
        <v>152.27999999999997</v>
      </c>
      <c r="BO511" s="64">
        <f>IFERROR(1/J511*(X511/H511),"0")</f>
        <v>0.2513111888111888</v>
      </c>
      <c r="BP511" s="64">
        <f>IFERROR(1/J511*(Y511/H511),"0")</f>
        <v>0.25961538461538464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26.136363636363637</v>
      </c>
      <c r="Y513" s="385">
        <f>IFERROR(Y511/H511,"0")+IFERROR(Y512/H512,"0")</f>
        <v>27</v>
      </c>
      <c r="Z513" s="385">
        <f>IFERROR(IF(Z511="",0,Z511),"0")+IFERROR(IF(Z512="",0,Z512),"0")</f>
        <v>0.32291999999999998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138</v>
      </c>
      <c r="Y514" s="385">
        <f>IFERROR(SUM(Y511:Y512),"0")</f>
        <v>142.56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214</v>
      </c>
      <c r="Y516" s="384">
        <f t="shared" ref="Y516:Y521" si="89">IFERROR(IF(X516="",0,CEILING((X516/$H516),1)*$H516),"")</f>
        <v>216.48000000000002</v>
      </c>
      <c r="Z516" s="36">
        <f>IFERROR(IF(Y516=0,"",ROUNDUP(Y516/H516,0)*0.01196),"")</f>
        <v>0.49036000000000002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228.59090909090909</v>
      </c>
      <c r="BN516" s="64">
        <f t="shared" ref="BN516:BN521" si="91">IFERROR(Y516*I516/H516,"0")</f>
        <v>231.24</v>
      </c>
      <c r="BO516" s="64">
        <f t="shared" ref="BO516:BO521" si="92">IFERROR(1/J516*(X516/H516),"0")</f>
        <v>0.38971445221445222</v>
      </c>
      <c r="BP516" s="64">
        <f t="shared" ref="BP516:BP521" si="93">IFERROR(1/J516*(Y516/H516),"0")</f>
        <v>0.39423076923076927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109</v>
      </c>
      <c r="Y517" s="384">
        <f t="shared" si="89"/>
        <v>110.88000000000001</v>
      </c>
      <c r="Z517" s="36">
        <f>IFERROR(IF(Y517=0,"",ROUNDUP(Y517/H517,0)*0.01196),"")</f>
        <v>0.25115999999999999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116.43181818181817</v>
      </c>
      <c r="BN517" s="64">
        <f t="shared" si="91"/>
        <v>118.44</v>
      </c>
      <c r="BO517" s="64">
        <f t="shared" si="92"/>
        <v>0.19849941724941728</v>
      </c>
      <c r="BP517" s="64">
        <f t="shared" si="93"/>
        <v>0.20192307692307693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129</v>
      </c>
      <c r="Y518" s="384">
        <f t="shared" si="89"/>
        <v>132</v>
      </c>
      <c r="Z518" s="36">
        <f>IFERROR(IF(Y518=0,"",ROUNDUP(Y518/H518,0)*0.01196),"")</f>
        <v>0.29899999999999999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137.79545454545453</v>
      </c>
      <c r="BN518" s="64">
        <f t="shared" si="91"/>
        <v>140.99999999999997</v>
      </c>
      <c r="BO518" s="64">
        <f t="shared" si="92"/>
        <v>0.23492132867132867</v>
      </c>
      <c r="BP518" s="64">
        <f t="shared" si="93"/>
        <v>0.24038461538461539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85.606060606060595</v>
      </c>
      <c r="Y522" s="385">
        <f>IFERROR(Y516/H516,"0")+IFERROR(Y517/H517,"0")+IFERROR(Y518/H518,"0")+IFERROR(Y519/H519,"0")+IFERROR(Y520/H520,"0")+IFERROR(Y521/H521,"0")</f>
        <v>87</v>
      </c>
      <c r="Z522" s="385">
        <f>IFERROR(IF(Z516="",0,Z516),"0")+IFERROR(IF(Z517="",0,Z517),"0")+IFERROR(IF(Z518="",0,Z518),"0")+IFERROR(IF(Z519="",0,Z519),"0")+IFERROR(IF(Z520="",0,Z520),"0")+IFERROR(IF(Z521="",0,Z521),"0")</f>
        <v>1.0405199999999999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452</v>
      </c>
      <c r="Y523" s="385">
        <f>IFERROR(SUM(Y516:Y521),"0")</f>
        <v>459.36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32</v>
      </c>
      <c r="Y526" s="384">
        <f>IFERROR(IF(X526="",0,CEILING((X526/$H526),1)*$H526),"")</f>
        <v>39</v>
      </c>
      <c r="Z526" s="36">
        <f>IFERROR(IF(Y526=0,"",ROUNDUP(Y526/H526,0)*0.02175),"")</f>
        <v>0.10874999999999999</v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34.24</v>
      </c>
      <c r="BN526" s="64">
        <f>IFERROR(Y526*I526/H526,"0")</f>
        <v>41.730000000000004</v>
      </c>
      <c r="BO526" s="64">
        <f>IFERROR(1/J526*(X526/H526),"0")</f>
        <v>7.3260073260073263E-2</v>
      </c>
      <c r="BP526" s="64">
        <f>IFERROR(1/J526*(Y526/H526),"0")</f>
        <v>8.9285714285714274E-2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4.1025641025641031</v>
      </c>
      <c r="Y528" s="385">
        <f>IFERROR(Y525/H525,"0")+IFERROR(Y526/H526,"0")+IFERROR(Y527/H527,"0")</f>
        <v>5</v>
      </c>
      <c r="Z528" s="385">
        <f>IFERROR(IF(Z525="",0,Z525),"0")+IFERROR(IF(Z526="",0,Z526),"0")+IFERROR(IF(Z527="",0,Z527),"0")</f>
        <v>0.10874999999999999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32</v>
      </c>
      <c r="Y529" s="385">
        <f>IFERROR(SUM(Y525:Y527),"0")</f>
        <v>39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97</v>
      </c>
      <c r="Y564" s="384">
        <f>IFERROR(IF(X564="",0,CEILING((X564/$H564),1)*$H564),"")</f>
        <v>101.39999999999999</v>
      </c>
      <c r="Z564" s="36">
        <f>IFERROR(IF(Y564=0,"",ROUNDUP(Y564/H564,0)*0.02175),"")</f>
        <v>0.28275</v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104.01384615384617</v>
      </c>
      <c r="BN564" s="64">
        <f>IFERROR(Y564*I564/H564,"0")</f>
        <v>108.732</v>
      </c>
      <c r="BO564" s="64">
        <f>IFERROR(1/J564*(X564/H564),"0")</f>
        <v>0.22206959706959706</v>
      </c>
      <c r="BP564" s="64">
        <f>IFERROR(1/J564*(Y564/H564),"0")</f>
        <v>0.23214285714285712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12.435897435897436</v>
      </c>
      <c r="Y568" s="385">
        <f>IFERROR(Y564/H564,"0")+IFERROR(Y565/H565,"0")+IFERROR(Y566/H566,"0")+IFERROR(Y567/H567,"0")</f>
        <v>13</v>
      </c>
      <c r="Z568" s="385">
        <f>IFERROR(IF(Z564="",0,Z564),"0")+IFERROR(IF(Z565="",0,Z565),"0")+IFERROR(IF(Z566="",0,Z566),"0")+IFERROR(IF(Z567="",0,Z567),"0")</f>
        <v>0.28275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97</v>
      </c>
      <c r="Y569" s="385">
        <f>IFERROR(SUM(Y564:Y567),"0")</f>
        <v>101.39999999999999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8839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9005.0400000000009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9304.339295563801</v>
      </c>
      <c r="Y596" s="385">
        <f>IFERROR(SUM(BN22:BN592),"0")</f>
        <v>9479.5540000000001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16</v>
      </c>
      <c r="Y597" s="38">
        <f>ROUNDUP(SUM(BP22:BP592),0)</f>
        <v>16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9704.339295563801</v>
      </c>
      <c r="Y598" s="385">
        <f>GrossWeightTotalR+PalletQtyTotalR*25</f>
        <v>9879.5540000000001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1243.7390403507545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1267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17.639190000000003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86.4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108.60000000000001</v>
      </c>
      <c r="E605" s="46">
        <f>IFERROR(Y105*1,"0")+IFERROR(Y106*1,"0")+IFERROR(Y107*1,"0")+IFERROR(Y108*1,"0")+IFERROR(Y109*1,"0")+IFERROR(Y113*1,"0")+IFERROR(Y114*1,"0")+IFERROR(Y115*1,"0")+IFERROR(Y116*1,"0")+IFERROR(Y117*1,"0")</f>
        <v>75.600000000000009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210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201.60000000000002</v>
      </c>
      <c r="I605" s="46">
        <f>IFERROR(Y191*1,"0")+IFERROR(Y192*1,"0")+IFERROR(Y193*1,"0")+IFERROR(Y194*1,"0")+IFERROR(Y195*1,"0")+IFERROR(Y196*1,"0")+IFERROR(Y197*1,"0")+IFERROR(Y198*1,"0")</f>
        <v>0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1125</v>
      </c>
      <c r="K605" s="46">
        <f>IFERROR(Y247*1,"0")+IFERROR(Y248*1,"0")+IFERROR(Y249*1,"0")+IFERROR(Y250*1,"0")+IFERROR(Y251*1,"0")+IFERROR(Y252*1,"0")+IFERROR(Y253*1,"0")+IFERROR(Y254*1,"0")</f>
        <v>54.4</v>
      </c>
      <c r="L605" s="381"/>
      <c r="M605" s="46">
        <f>IFERROR(Y259*1,"0")+IFERROR(Y260*1,"0")+IFERROR(Y261*1,"0")+IFERROR(Y262*1,"0")+IFERROR(Y263*1,"0")+IFERROR(Y264*1,"0")+IFERROR(Y265*1,"0")+IFERROR(Y266*1,"0")</f>
        <v>46.4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196.8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226.79999999999998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5276.4000000000005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124.8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33.6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1137.2400000000002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101.39999999999999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2024-09-06T07:55:49Z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