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6304078-5A3D-4C81-8C35-BAC850EADC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599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P314" i="1"/>
  <c r="BO314" i="1"/>
  <c r="BN314" i="1"/>
  <c r="BM314" i="1"/>
  <c r="Z314" i="1"/>
  <c r="Y314" i="1"/>
  <c r="Y323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1" i="1" s="1"/>
  <c r="P308" i="1"/>
  <c r="X306" i="1"/>
  <c r="X305" i="1"/>
  <c r="BO304" i="1"/>
  <c r="BM304" i="1"/>
  <c r="Y304" i="1"/>
  <c r="T599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5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599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599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5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599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2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H9" i="1" l="1"/>
  <c r="A10" i="1"/>
  <c r="Y24" i="1"/>
  <c r="Z26" i="1"/>
  <c r="BN26" i="1"/>
  <c r="BP26" i="1"/>
  <c r="Z28" i="1"/>
  <c r="BN28" i="1"/>
  <c r="Z30" i="1"/>
  <c r="BN30" i="1"/>
  <c r="BP31" i="1"/>
  <c r="BN31" i="1"/>
  <c r="Z31" i="1"/>
  <c r="BP33" i="1"/>
  <c r="BN33" i="1"/>
  <c r="Z33" i="1"/>
  <c r="BP55" i="1"/>
  <c r="BN55" i="1"/>
  <c r="Z55" i="1"/>
  <c r="BP63" i="1"/>
  <c r="BN63" i="1"/>
  <c r="Z63" i="1"/>
  <c r="Z64" i="1" s="1"/>
  <c r="Y65" i="1"/>
  <c r="F9" i="1"/>
  <c r="J9" i="1"/>
  <c r="Z22" i="1"/>
  <c r="Z23" i="1" s="1"/>
  <c r="BN22" i="1"/>
  <c r="BP22" i="1"/>
  <c r="Y23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Z59" i="1" s="1"/>
  <c r="BP57" i="1"/>
  <c r="BN57" i="1"/>
  <c r="Z57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Y252" i="1"/>
  <c r="Y275" i="1"/>
  <c r="Y280" i="1"/>
  <c r="Y287" i="1"/>
  <c r="Y296" i="1"/>
  <c r="Y301" i="1"/>
  <c r="Y306" i="1"/>
  <c r="Y310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57" i="1"/>
  <c r="BP355" i="1"/>
  <c r="BN355" i="1"/>
  <c r="Z355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Z525" i="1"/>
  <c r="BP523" i="1"/>
  <c r="BN523" i="1"/>
  <c r="Z523" i="1"/>
  <c r="Y525" i="1"/>
  <c r="R599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Z115" i="1" s="1"/>
  <c r="BN111" i="1"/>
  <c r="Z113" i="1"/>
  <c r="BN113" i="1"/>
  <c r="F599" i="1"/>
  <c r="Z120" i="1"/>
  <c r="Z124" i="1" s="1"/>
  <c r="BN120" i="1"/>
  <c r="Z122" i="1"/>
  <c r="BN122" i="1"/>
  <c r="Y125" i="1"/>
  <c r="Z129" i="1"/>
  <c r="Z132" i="1" s="1"/>
  <c r="BN129" i="1"/>
  <c r="Z136" i="1"/>
  <c r="Z141" i="1" s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Z207" i="1" s="1"/>
  <c r="BN205" i="1"/>
  <c r="BP205" i="1"/>
  <c r="Z211" i="1"/>
  <c r="Z218" i="1" s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Z240" i="1" s="1"/>
  <c r="BN235" i="1"/>
  <c r="BP235" i="1"/>
  <c r="Z237" i="1"/>
  <c r="BN237" i="1"/>
  <c r="Z239" i="1"/>
  <c r="BN239" i="1"/>
  <c r="Z244" i="1"/>
  <c r="BN244" i="1"/>
  <c r="BP244" i="1"/>
  <c r="Z246" i="1"/>
  <c r="BN246" i="1"/>
  <c r="Z248" i="1"/>
  <c r="BN248" i="1"/>
  <c r="Z250" i="1"/>
  <c r="BN250" i="1"/>
  <c r="Y253" i="1"/>
  <c r="M599" i="1"/>
  <c r="Z257" i="1"/>
  <c r="Z264" i="1" s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U599" i="1"/>
  <c r="Y322" i="1"/>
  <c r="Z315" i="1"/>
  <c r="Z322" i="1" s="1"/>
  <c r="BN315" i="1"/>
  <c r="Z316" i="1"/>
  <c r="BN316" i="1"/>
  <c r="Z318" i="1"/>
  <c r="BN318" i="1"/>
  <c r="Z320" i="1"/>
  <c r="BN320" i="1"/>
  <c r="BP321" i="1"/>
  <c r="BN321" i="1"/>
  <c r="BP327" i="1"/>
  <c r="BN327" i="1"/>
  <c r="Z327" i="1"/>
  <c r="Y338" i="1"/>
  <c r="BP335" i="1"/>
  <c r="BN335" i="1"/>
  <c r="Z335" i="1"/>
  <c r="BP343" i="1"/>
  <c r="BN343" i="1"/>
  <c r="Z343" i="1"/>
  <c r="Y345" i="1"/>
  <c r="Z351" i="1"/>
  <c r="BP349" i="1"/>
  <c r="BN349" i="1"/>
  <c r="Z349" i="1"/>
  <c r="Y358" i="1"/>
  <c r="Y357" i="1"/>
  <c r="Z368" i="1"/>
  <c r="BP366" i="1"/>
  <c r="BN366" i="1"/>
  <c r="Z366" i="1"/>
  <c r="BP376" i="1"/>
  <c r="BN376" i="1"/>
  <c r="Z376" i="1"/>
  <c r="Z382" i="1" s="1"/>
  <c r="BP380" i="1"/>
  <c r="BN380" i="1"/>
  <c r="Z380" i="1"/>
  <c r="Y387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Z487" i="1" s="1"/>
  <c r="Y488" i="1"/>
  <c r="BP499" i="1"/>
  <c r="BN499" i="1"/>
  <c r="Z499" i="1"/>
  <c r="BP503" i="1"/>
  <c r="BN503" i="1"/>
  <c r="Z503" i="1"/>
  <c r="Z510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53" i="1" l="1"/>
  <c r="Z406" i="1"/>
  <c r="Y591" i="1"/>
  <c r="Z36" i="1"/>
  <c r="Z594" i="1" s="1"/>
  <c r="Z557" i="1"/>
  <c r="Z541" i="1"/>
  <c r="Z569" i="1"/>
  <c r="Z295" i="1"/>
  <c r="Z286" i="1"/>
  <c r="Z274" i="1"/>
  <c r="Z252" i="1"/>
  <c r="Z232" i="1"/>
  <c r="Z183" i="1"/>
  <c r="Z476" i="1"/>
  <c r="Z419" i="1"/>
  <c r="Z393" i="1"/>
  <c r="Z344" i="1"/>
  <c r="Z329" i="1"/>
  <c r="Y593" i="1"/>
  <c r="Y590" i="1"/>
  <c r="Y592" i="1" s="1"/>
  <c r="Y589" i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<sst xmlns="http://schemas.openxmlformats.org/spreadsheetml/2006/main" count="2431" uniqueCount="775">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</sst>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9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80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36</v>
      </c>
      <c r="Y56" s="378">
        <f t="shared" si="6"/>
        <v>36</v>
      </c>
      <c r="Z56" s="36">
        <f>IFERROR(IF(Y56=0,"",ROUNDUP(Y56/H56,0)*0.00937),"")</f>
        <v>8.4330000000000002E-2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38.160000000000004</v>
      </c>
      <c r="BN56" s="64">
        <f t="shared" si="8"/>
        <v>38.160000000000004</v>
      </c>
      <c r="BO56" s="64">
        <f t="shared" si="9"/>
        <v>7.4999999999999997E-2</v>
      </c>
      <c r="BP56" s="64">
        <f t="shared" si="10"/>
        <v>7.4999999999999997E-2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16.407407407407405</v>
      </c>
      <c r="Y59" s="379">
        <f>IFERROR(Y53/H53,"0")+IFERROR(Y54/H54,"0")+IFERROR(Y55/H55,"0")+IFERROR(Y56/H56,"0")+IFERROR(Y57/H57,"0")+IFERROR(Y58/H58,"0")</f>
        <v>17</v>
      </c>
      <c r="Z59" s="379">
        <f>IFERROR(IF(Z53="",0,Z53),"0")+IFERROR(IF(Z54="",0,Z54),"0")+IFERROR(IF(Z55="",0,Z55),"0")+IFERROR(IF(Z56="",0,Z56),"0")+IFERROR(IF(Z57="",0,Z57),"0")+IFERROR(IF(Z58="",0,Z58),"0")</f>
        <v>0.25833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116</v>
      </c>
      <c r="Y60" s="379">
        <f>IFERROR(SUM(Y53:Y58),"0")</f>
        <v>122.4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707</v>
      </c>
      <c r="Y70" s="378">
        <f t="shared" si="11"/>
        <v>712.80000000000007</v>
      </c>
      <c r="Z70" s="36">
        <f>IFERROR(IF(Y70=0,"",ROUNDUP(Y70/H70,0)*0.02175),"")</f>
        <v>1.4355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738.4222222222221</v>
      </c>
      <c r="BN70" s="64">
        <f t="shared" si="13"/>
        <v>744.4799999999999</v>
      </c>
      <c r="BO70" s="64">
        <f t="shared" si="14"/>
        <v>1.1689814814814814</v>
      </c>
      <c r="BP70" s="64">
        <f t="shared" si="15"/>
        <v>1.1785714285714286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414</v>
      </c>
      <c r="Y74" s="378">
        <f t="shared" si="11"/>
        <v>414</v>
      </c>
      <c r="Z74" s="36">
        <f>IFERROR(IF(Y74=0,"",ROUNDUP(Y74/H74,0)*0.00937),"")</f>
        <v>0.86204000000000003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436.08000000000004</v>
      </c>
      <c r="BN74" s="64">
        <f t="shared" si="13"/>
        <v>436.08000000000004</v>
      </c>
      <c r="BO74" s="64">
        <f t="shared" si="14"/>
        <v>0.76666666666666661</v>
      </c>
      <c r="BP74" s="64">
        <f t="shared" si="15"/>
        <v>0.76666666666666661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157.46296296296296</v>
      </c>
      <c r="Y75" s="379">
        <f>IFERROR(Y68/H68,"0")+IFERROR(Y69/H69,"0")+IFERROR(Y70/H70,"0")+IFERROR(Y71/H71,"0")+IFERROR(Y72/H72,"0")+IFERROR(Y73/H73,"0")+IFERROR(Y74/H74,"0")</f>
        <v>158</v>
      </c>
      <c r="Z75" s="379">
        <f>IFERROR(IF(Z68="",0,Z68),"0")+IFERROR(IF(Z69="",0,Z69),"0")+IFERROR(IF(Z70="",0,Z70),"0")+IFERROR(IF(Z71="",0,Z71),"0")+IFERROR(IF(Z72="",0,Z72),"0")+IFERROR(IF(Z73="",0,Z73),"0")+IFERROR(IF(Z74="",0,Z74),"0")</f>
        <v>2.2975400000000001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1121</v>
      </c>
      <c r="Y76" s="379">
        <f>IFERROR(SUM(Y68:Y74),"0")</f>
        <v>1126.8000000000002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690</v>
      </c>
      <c r="Y78" s="378">
        <f>IFERROR(IF(X78="",0,CEILING((X78/$H78),1)*$H78),"")</f>
        <v>691.2</v>
      </c>
      <c r="Z78" s="36">
        <f>IFERROR(IF(Y78=0,"",ROUNDUP(Y78/H78,0)*0.02175),"")</f>
        <v>1.3919999999999999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720.66666666666663</v>
      </c>
      <c r="BN78" s="64">
        <f>IFERROR(Y78*I78/H78,"0")</f>
        <v>721.92</v>
      </c>
      <c r="BO78" s="64">
        <f>IFERROR(1/J78*(X78/H78),"0")</f>
        <v>1.1408730158730158</v>
      </c>
      <c r="BP78" s="64">
        <f>IFERROR(1/J78*(Y78/H78),"0")</f>
        <v>1.1428571428571428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159.30000000000001</v>
      </c>
      <c r="Y79" s="378">
        <f>IFERROR(IF(X79="",0,CEILING((X79/$H79),1)*$H79),"")</f>
        <v>159.30000000000001</v>
      </c>
      <c r="Z79" s="36">
        <f>IFERROR(IF(Y79=0,"",ROUNDUP(Y79/H79,0)*0.00753),"")</f>
        <v>0.44427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171.1</v>
      </c>
      <c r="BN79" s="64">
        <f>IFERROR(Y79*I79/H79,"0")</f>
        <v>171.1</v>
      </c>
      <c r="BO79" s="64">
        <f>IFERROR(1/J79*(X79/H79),"0")</f>
        <v>0.37820512820512819</v>
      </c>
      <c r="BP79" s="64">
        <f>IFERROR(1/J79*(Y79/H79),"0")</f>
        <v>0.37820512820512819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122.88888888888889</v>
      </c>
      <c r="Y80" s="379">
        <f>IFERROR(Y78/H78,"0")+IFERROR(Y79/H79,"0")</f>
        <v>123</v>
      </c>
      <c r="Z80" s="379">
        <f>IFERROR(IF(Z78="",0,Z78),"0")+IFERROR(IF(Z79="",0,Z79),"0")</f>
        <v>1.8362699999999998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849.3</v>
      </c>
      <c r="Y81" s="379">
        <f>IFERROR(SUM(Y78:Y79),"0")</f>
        <v>850.5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170</v>
      </c>
      <c r="Y104" s="378">
        <f>IFERROR(IF(X104="",0,CEILING((X104/$H104),1)*$H104),"")</f>
        <v>172.8</v>
      </c>
      <c r="Z104" s="36">
        <f>IFERROR(IF(Y104=0,"",ROUNDUP(Y104/H104,0)*0.02175),"")</f>
        <v>0.34799999999999998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177.55555555555554</v>
      </c>
      <c r="BN104" s="64">
        <f>IFERROR(Y104*I104/H104,"0")</f>
        <v>180.48</v>
      </c>
      <c r="BO104" s="64">
        <f>IFERROR(1/J104*(X104/H104),"0")</f>
        <v>0.28108465608465605</v>
      </c>
      <c r="BP104" s="64">
        <f>IFERROR(1/J104*(Y104/H104),"0")</f>
        <v>0.2857142857142857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148.5</v>
      </c>
      <c r="Y106" s="378">
        <f>IFERROR(IF(X106="",0,CEILING((X106/$H106),1)*$H106),"")</f>
        <v>148.5</v>
      </c>
      <c r="Z106" s="36">
        <f>IFERROR(IF(Y106=0,"",ROUNDUP(Y106/H106,0)*0.00937),"")</f>
        <v>0.30920999999999998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155.42999999999998</v>
      </c>
      <c r="BN106" s="64">
        <f>IFERROR(Y106*I106/H106,"0")</f>
        <v>155.42999999999998</v>
      </c>
      <c r="BO106" s="64">
        <f>IFERROR(1/J106*(X106/H106),"0")</f>
        <v>0.27500000000000002</v>
      </c>
      <c r="BP106" s="64">
        <f>IFERROR(1/J106*(Y106/H106),"0")</f>
        <v>0.27500000000000002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48.74074074074074</v>
      </c>
      <c r="Y107" s="379">
        <f>IFERROR(Y104/H104,"0")+IFERROR(Y105/H105,"0")+IFERROR(Y106/H106,"0")</f>
        <v>49</v>
      </c>
      <c r="Z107" s="379">
        <f>IFERROR(IF(Z104="",0,Z104),"0")+IFERROR(IF(Z105="",0,Z105),"0")+IFERROR(IF(Z106="",0,Z106),"0")</f>
        <v>0.65720999999999996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318.5</v>
      </c>
      <c r="Y108" s="379">
        <f>IFERROR(SUM(Y104:Y106),"0")</f>
        <v>321.3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50</v>
      </c>
      <c r="Y111" s="378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5.4</v>
      </c>
      <c r="Y112" s="378">
        <f>IFERROR(IF(X112="",0,CEILING((X112/$H112),1)*$H112),"")</f>
        <v>5.4</v>
      </c>
      <c r="Z112" s="36">
        <f>IFERROR(IF(Y112=0,"",ROUNDUP(Y112/H112,0)*0.00753),"")</f>
        <v>1.506E-2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5.944</v>
      </c>
      <c r="BN112" s="64">
        <f>IFERROR(Y112*I112/H112,"0")</f>
        <v>5.944</v>
      </c>
      <c r="BO112" s="64">
        <f>IFERROR(1/J112*(X112/H112),"0")</f>
        <v>1.282051282051282E-2</v>
      </c>
      <c r="BP112" s="64">
        <f>IFERROR(1/J112*(Y112/H112),"0")</f>
        <v>1.282051282051282E-2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7.9523809523809526</v>
      </c>
      <c r="Y115" s="379">
        <f>IFERROR(Y110/H110,"0")+IFERROR(Y111/H111,"0")+IFERROR(Y112/H112,"0")+IFERROR(Y113/H113,"0")+IFERROR(Y114/H114,"0")</f>
        <v>8</v>
      </c>
      <c r="Z115" s="379">
        <f>IFERROR(IF(Z110="",0,Z110),"0")+IFERROR(IF(Z111="",0,Z111),"0")+IFERROR(IF(Z112="",0,Z112),"0")+IFERROR(IF(Z113="",0,Z113),"0")+IFERROR(IF(Z114="",0,Z114),"0")</f>
        <v>0.14555999999999999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55.4</v>
      </c>
      <c r="Y116" s="379">
        <f>IFERROR(SUM(Y110:Y114),"0")</f>
        <v>55.800000000000004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11.25</v>
      </c>
      <c r="Y121" s="378">
        <f>IFERROR(IF(X121="",0,CEILING((X121/$H121),1)*$H121),"")</f>
        <v>11.25</v>
      </c>
      <c r="Z121" s="36">
        <f>IFERROR(IF(Y121=0,"",ROUNDUP(Y121/H121,0)*0.00937),"")</f>
        <v>2.811E-2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11.879999999999999</v>
      </c>
      <c r="BN121" s="64">
        <f>IFERROR(Y121*I121/H121,"0")</f>
        <v>11.879999999999999</v>
      </c>
      <c r="BO121" s="64">
        <f>IFERROR(1/J121*(X121/H121),"0")</f>
        <v>2.5000000000000001E-2</v>
      </c>
      <c r="BP121" s="64">
        <f>IFERROR(1/J121*(Y121/H121),"0")</f>
        <v>2.5000000000000001E-2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3</v>
      </c>
      <c r="Y124" s="379">
        <f>IFERROR(Y119/H119,"0")+IFERROR(Y120/H120,"0")+IFERROR(Y121/H121,"0")+IFERROR(Y122/H122,"0")+IFERROR(Y123/H123,"0")</f>
        <v>3</v>
      </c>
      <c r="Z124" s="379">
        <f>IFERROR(IF(Z119="",0,Z119),"0")+IFERROR(IF(Z120="",0,Z120),"0")+IFERROR(IF(Z121="",0,Z121),"0")+IFERROR(IF(Z122="",0,Z122),"0")+IFERROR(IF(Z123="",0,Z123),"0")</f>
        <v>2.811E-2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11.25</v>
      </c>
      <c r="Y125" s="379">
        <f>IFERROR(SUM(Y119:Y123),"0")</f>
        <v>11.25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53</v>
      </c>
      <c r="Y136" s="378">
        <f t="shared" si="21"/>
        <v>58.800000000000004</v>
      </c>
      <c r="Z136" s="36">
        <f>IFERROR(IF(Y136=0,"",ROUNDUP(Y136/H136,0)*0.02175),"")</f>
        <v>0.15225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56.520714285714284</v>
      </c>
      <c r="BN136" s="64">
        <f t="shared" si="23"/>
        <v>62.706000000000003</v>
      </c>
      <c r="BO136" s="64">
        <f t="shared" si="24"/>
        <v>0.11267006802721087</v>
      </c>
      <c r="BP136" s="64">
        <f t="shared" si="25"/>
        <v>0.125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23.4</v>
      </c>
      <c r="Y138" s="378">
        <f t="shared" si="21"/>
        <v>24.3</v>
      </c>
      <c r="Z138" s="36">
        <f>IFERROR(IF(Y138=0,"",ROUNDUP(Y138/H138,0)*0.00753),"")</f>
        <v>6.7769999999999997E-2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25.757333333333328</v>
      </c>
      <c r="BN138" s="64">
        <f t="shared" si="23"/>
        <v>26.747999999999998</v>
      </c>
      <c r="BO138" s="64">
        <f t="shared" si="24"/>
        <v>5.5555555555555552E-2</v>
      </c>
      <c r="BP138" s="64">
        <f t="shared" si="25"/>
        <v>5.7692307692307689E-2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14.976190476190474</v>
      </c>
      <c r="Y141" s="379">
        <f>IFERROR(Y135/H135,"0")+IFERROR(Y136/H136,"0")+IFERROR(Y137/H137,"0")+IFERROR(Y138/H138,"0")+IFERROR(Y139/H139,"0")+IFERROR(Y140/H140,"0")</f>
        <v>16</v>
      </c>
      <c r="Z141" s="379">
        <f>IFERROR(IF(Z135="",0,Z135),"0")+IFERROR(IF(Z136="",0,Z136),"0")+IFERROR(IF(Z137="",0,Z137),"0")+IFERROR(IF(Z138="",0,Z138),"0")+IFERROR(IF(Z139="",0,Z139),"0")+IFERROR(IF(Z140="",0,Z140),"0")</f>
        <v>0.22001999999999999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76.400000000000006</v>
      </c>
      <c r="Y142" s="379">
        <f>IFERROR(SUM(Y135:Y140),"0")</f>
        <v>83.100000000000009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9.6000000000000014</v>
      </c>
      <c r="Y150" s="378">
        <f>IFERROR(IF(X150="",0,CEILING((X150/$H150),1)*$H150),"")</f>
        <v>9.6000000000000014</v>
      </c>
      <c r="Z150" s="36">
        <f>IFERROR(IF(Y150=0,"",ROUNDUP(Y150/H150,0)*0.00753),"")</f>
        <v>2.2589999999999999E-2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10.199999999999999</v>
      </c>
      <c r="BN150" s="64">
        <f>IFERROR(Y150*I150/H150,"0")</f>
        <v>10.199999999999999</v>
      </c>
      <c r="BO150" s="64">
        <f>IFERROR(1/J150*(X150/H150),"0")</f>
        <v>1.9230769230769232E-2</v>
      </c>
      <c r="BP150" s="64">
        <f>IFERROR(1/J150*(Y150/H150),"0")</f>
        <v>1.9230769230769232E-2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3.0000000000000004</v>
      </c>
      <c r="Y152" s="379">
        <f>IFERROR(Y150/H150,"0")+IFERROR(Y151/H151,"0")</f>
        <v>3.0000000000000004</v>
      </c>
      <c r="Z152" s="379">
        <f>IFERROR(IF(Z150="",0,Z150),"0")+IFERROR(IF(Z151="",0,Z151),"0")</f>
        <v>2.2589999999999999E-2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9.6000000000000014</v>
      </c>
      <c r="Y153" s="379">
        <f>IFERROR(SUM(Y150:Y151),"0")</f>
        <v>9.6000000000000014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5.6</v>
      </c>
      <c r="Y155" s="378">
        <f>IFERROR(IF(X155="",0,CEILING((X155/$H155),1)*$H155),"")</f>
        <v>5.6</v>
      </c>
      <c r="Z155" s="36">
        <f>IFERROR(IF(Y155=0,"",ROUNDUP(Y155/H155,0)*0.00753),"")</f>
        <v>1.506E-2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6.1760000000000002</v>
      </c>
      <c r="BN155" s="64">
        <f>IFERROR(Y155*I155/H155,"0")</f>
        <v>6.1760000000000002</v>
      </c>
      <c r="BO155" s="64">
        <f>IFERROR(1/J155*(X155/H155),"0")</f>
        <v>1.282051282051282E-2</v>
      </c>
      <c r="BP155" s="64">
        <f>IFERROR(1/J155*(Y155/H155),"0")</f>
        <v>1.282051282051282E-2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2</v>
      </c>
      <c r="Y157" s="379">
        <f>IFERROR(Y155/H155,"0")+IFERROR(Y156/H156,"0")</f>
        <v>2</v>
      </c>
      <c r="Z157" s="379">
        <f>IFERROR(IF(Z155="",0,Z155),"0")+IFERROR(IF(Z156="",0,Z156),"0")</f>
        <v>1.506E-2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5.6</v>
      </c>
      <c r="Y158" s="379">
        <f>IFERROR(SUM(Y155:Y156),"0")</f>
        <v>5.6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30</v>
      </c>
      <c r="Y166" s="378">
        <f>IFERROR(IF(X166="",0,CEILING((X166/$H166),1)*$H166),"")</f>
        <v>33.599999999999994</v>
      </c>
      <c r="Z166" s="36">
        <f>IFERROR(IF(Y166=0,"",ROUNDUP(Y166/H166,0)*0.02175),"")</f>
        <v>6.5250000000000002E-2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31.285714285714285</v>
      </c>
      <c r="BN166" s="64">
        <f>IFERROR(Y166*I166/H166,"0")</f>
        <v>35.039999999999992</v>
      </c>
      <c r="BO166" s="64">
        <f>IFERROR(1/J166*(X166/H166),"0")</f>
        <v>4.7831632653061229E-2</v>
      </c>
      <c r="BP166" s="64">
        <f>IFERROR(1/J166*(Y166/H166),"0")</f>
        <v>5.3571428571428562E-2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15</v>
      </c>
      <c r="Z167" s="36">
        <f>IFERROR(IF(Y167=0,"",ROUNDUP(Y167/H167,0)*0.00753),"")</f>
        <v>3.7650000000000003E-2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16</v>
      </c>
      <c r="BN167" s="64">
        <f>IFERROR(Y167*I167/H167,"0")</f>
        <v>16</v>
      </c>
      <c r="BO167" s="64">
        <f>IFERROR(1/J167*(X167/H167),"0")</f>
        <v>3.2051282051282048E-2</v>
      </c>
      <c r="BP167" s="64">
        <f>IFERROR(1/J167*(Y167/H167),"0")</f>
        <v>3.2051282051282048E-2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7.6785714285714288</v>
      </c>
      <c r="Y169" s="379">
        <f>IFERROR(Y166/H166,"0")+IFERROR(Y167/H167,"0")+IFERROR(Y168/H168,"0")</f>
        <v>8</v>
      </c>
      <c r="Z169" s="379">
        <f>IFERROR(IF(Z166="",0,Z166),"0")+IFERROR(IF(Z167="",0,Z167),"0")+IFERROR(IF(Z168="",0,Z168),"0")</f>
        <v>0.10290000000000001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45</v>
      </c>
      <c r="Y170" s="379">
        <f>IFERROR(SUM(Y166:Y168),"0")</f>
        <v>48.599999999999994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35</v>
      </c>
      <c r="Y172" s="378">
        <f>IFERROR(IF(X172="",0,CEILING((X172/$H172),1)*$H172),"")</f>
        <v>36</v>
      </c>
      <c r="Z172" s="36">
        <f>IFERROR(IF(Y172=0,"",ROUNDUP(Y172/H172,0)*0.02175),"")</f>
        <v>8.6999999999999994E-2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37.450000000000003</v>
      </c>
      <c r="BN172" s="64">
        <f>IFERROR(Y172*I172/H172,"0")</f>
        <v>38.520000000000003</v>
      </c>
      <c r="BO172" s="64">
        <f>IFERROR(1/J172*(X172/H172),"0")</f>
        <v>6.9444444444444434E-2</v>
      </c>
      <c r="BP172" s="64">
        <f>IFERROR(1/J172*(Y172/H172),"0")</f>
        <v>7.1428571428571425E-2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25</v>
      </c>
      <c r="Y174" s="378">
        <f>IFERROR(IF(X174="",0,CEILING((X174/$H174),1)*$H174),"")</f>
        <v>27</v>
      </c>
      <c r="Z174" s="36">
        <f>IFERROR(IF(Y174=0,"",ROUNDUP(Y174/H174,0)*0.02175),"")</f>
        <v>6.5250000000000002E-2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26.750000000000004</v>
      </c>
      <c r="BN174" s="64">
        <f>IFERROR(Y174*I174/H174,"0")</f>
        <v>28.890000000000004</v>
      </c>
      <c r="BO174" s="64">
        <f>IFERROR(1/J174*(X174/H174),"0")</f>
        <v>4.96031746031746E-2</v>
      </c>
      <c r="BP174" s="64">
        <f>IFERROR(1/J174*(Y174/H174),"0")</f>
        <v>5.3571428571428568E-2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6.6666666666666661</v>
      </c>
      <c r="Y177" s="379">
        <f>IFERROR(Y172/H172,"0")+IFERROR(Y173/H173,"0")+IFERROR(Y174/H174,"0")+IFERROR(Y175/H175,"0")+IFERROR(Y176/H176,"0")</f>
        <v>7</v>
      </c>
      <c r="Z177" s="379">
        <f>IFERROR(IF(Z172="",0,Z172),"0")+IFERROR(IF(Z173="",0,Z173),"0")+IFERROR(IF(Z174="",0,Z174),"0")+IFERROR(IF(Z175="",0,Z175),"0")+IFERROR(IF(Z176="",0,Z176),"0")</f>
        <v>0.15225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60</v>
      </c>
      <c r="Y178" s="379">
        <f>IFERROR(SUM(Y172:Y176),"0")</f>
        <v>63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190</v>
      </c>
      <c r="Y180" s="378">
        <f>IFERROR(IF(X180="",0,CEILING((X180/$H180),1)*$H180),"")</f>
        <v>193.20000000000002</v>
      </c>
      <c r="Z180" s="36">
        <f>IFERROR(IF(Y180=0,"",ROUNDUP(Y180/H180,0)*0.02175),"")</f>
        <v>0.50024999999999997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202.75714285714287</v>
      </c>
      <c r="BN180" s="64">
        <f>IFERROR(Y180*I180/H180,"0")</f>
        <v>206.17200000000003</v>
      </c>
      <c r="BO180" s="64">
        <f>IFERROR(1/J180*(X180/H180),"0")</f>
        <v>0.40391156462585026</v>
      </c>
      <c r="BP180" s="64">
        <f>IFERROR(1/J180*(Y180/H180),"0")</f>
        <v>0.4107142857142857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22.619047619047617</v>
      </c>
      <c r="Y183" s="379">
        <f>IFERROR(Y180/H180,"0")+IFERROR(Y181/H181,"0")+IFERROR(Y182/H182,"0")</f>
        <v>23</v>
      </c>
      <c r="Z183" s="379">
        <f>IFERROR(IF(Z180="",0,Z180),"0")+IFERROR(IF(Z181="",0,Z181),"0")+IFERROR(IF(Z182="",0,Z182),"0")</f>
        <v>0.50024999999999997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190</v>
      </c>
      <c r="Y184" s="379">
        <f>IFERROR(SUM(Y180:Y182),"0")</f>
        <v>193.20000000000002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14</v>
      </c>
      <c r="Y188" s="378">
        <f t="shared" ref="Y188:Y195" si="26">IFERROR(IF(X188="",0,CEILING((X188/$H188),1)*$H188),"")</f>
        <v>16.8</v>
      </c>
      <c r="Z188" s="36">
        <f>IFERROR(IF(Y188=0,"",ROUNDUP(Y188/H188,0)*0.00753),"")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14.866666666666665</v>
      </c>
      <c r="BN188" s="64">
        <f t="shared" ref="BN188:BN195" si="28">IFERROR(Y188*I188/H188,"0")</f>
        <v>17.84</v>
      </c>
      <c r="BO188" s="64">
        <f t="shared" ref="BO188:BO195" si="29">IFERROR(1/J188*(X188/H188),"0")</f>
        <v>2.1367521367521364E-2</v>
      </c>
      <c r="BP188" s="64">
        <f t="shared" ref="BP188:BP195" si="30">IFERROR(1/J188*(Y188/H188),"0")</f>
        <v>2.564102564102564E-2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4.1999999999999993</v>
      </c>
      <c r="Y191" s="378">
        <f t="shared" si="26"/>
        <v>4.2</v>
      </c>
      <c r="Z191" s="36">
        <f>IFERROR(IF(Y191=0,"",ROUNDUP(Y191/H191,0)*0.00502),"")</f>
        <v>1.004E-2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4.4599999999999991</v>
      </c>
      <c r="BN191" s="64">
        <f t="shared" si="28"/>
        <v>4.46</v>
      </c>
      <c r="BO191" s="64">
        <f t="shared" si="29"/>
        <v>8.5470085470085461E-3</v>
      </c>
      <c r="BP191" s="64">
        <f t="shared" si="30"/>
        <v>8.5470085470085479E-3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5.3333333333333321</v>
      </c>
      <c r="Y196" s="379">
        <f>IFERROR(Y188/H188,"0")+IFERROR(Y189/H189,"0")+IFERROR(Y190/H190,"0")+IFERROR(Y191/H191,"0")+IFERROR(Y192/H192,"0")+IFERROR(Y193/H193,"0")+IFERROR(Y194/H194,"0")+IFERROR(Y195/H195,"0")</f>
        <v>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4.0160000000000001E-2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18.2</v>
      </c>
      <c r="Y197" s="379">
        <f>IFERROR(SUM(Y188:Y195),"0")</f>
        <v>21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45</v>
      </c>
      <c r="Y210" s="378">
        <f t="shared" ref="Y210:Y217" si="31">IFERROR(IF(X210="",0,CEILING((X210/$H210),1)*$H210),"")</f>
        <v>48.6</v>
      </c>
      <c r="Z210" s="36">
        <f>IFERROR(IF(Y210=0,"",ROUNDUP(Y210/H210,0)*0.00937),"")</f>
        <v>8.4330000000000002E-2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46.75</v>
      </c>
      <c r="BN210" s="64">
        <f t="shared" ref="BN210:BN217" si="33">IFERROR(Y210*I210/H210,"0")</f>
        <v>50.49</v>
      </c>
      <c r="BO210" s="64">
        <f t="shared" ref="BO210:BO217" si="34">IFERROR(1/J210*(X210/H210),"0")</f>
        <v>6.9444444444444434E-2</v>
      </c>
      <c r="BP210" s="64">
        <f t="shared" ref="BP210:BP217" si="35">IFERROR(1/J210*(Y210/H210),"0")</f>
        <v>7.4999999999999997E-2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20</v>
      </c>
      <c r="Y211" s="378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35</v>
      </c>
      <c r="Y212" s="378">
        <f t="shared" si="31"/>
        <v>37.800000000000004</v>
      </c>
      <c r="Z212" s="36">
        <f>IFERROR(IF(Y212=0,"",ROUNDUP(Y212/H212,0)*0.00937),"")</f>
        <v>6.5589999999999996E-2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36.361111111111114</v>
      </c>
      <c r="BN212" s="64">
        <f t="shared" si="33"/>
        <v>39.270000000000003</v>
      </c>
      <c r="BO212" s="64">
        <f t="shared" si="34"/>
        <v>5.4012345679012343E-2</v>
      </c>
      <c r="BP212" s="64">
        <f t="shared" si="35"/>
        <v>5.8333333333333334E-2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15</v>
      </c>
      <c r="Y213" s="378">
        <f t="shared" si="31"/>
        <v>16.200000000000003</v>
      </c>
      <c r="Z213" s="36">
        <f>IFERROR(IF(Y213=0,"",ROUNDUP(Y213/H213,0)*0.00937),"")</f>
        <v>2.811E-2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15.583333333333334</v>
      </c>
      <c r="BN213" s="64">
        <f t="shared" si="33"/>
        <v>16.830000000000002</v>
      </c>
      <c r="BO213" s="64">
        <f t="shared" si="34"/>
        <v>2.3148148148148147E-2</v>
      </c>
      <c r="BP213" s="64">
        <f t="shared" si="35"/>
        <v>2.5000000000000005E-2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21.296296296296294</v>
      </c>
      <c r="Y218" s="379">
        <f>IFERROR(Y210/H210,"0")+IFERROR(Y211/H211,"0")+IFERROR(Y212/H212,"0")+IFERROR(Y213/H213,"0")+IFERROR(Y214/H214,"0")+IFERROR(Y215/H215,"0")+IFERROR(Y216/H216,"0")+IFERROR(Y217/H217,"0")</f>
        <v>23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0.21551000000000001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115</v>
      </c>
      <c r="Y219" s="379">
        <f>IFERROR(SUM(Y210:Y217),"0")</f>
        <v>124.2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10</v>
      </c>
      <c r="Y222" s="378">
        <f t="shared" si="36"/>
        <v>15.6</v>
      </c>
      <c r="Z222" s="36">
        <f>IFERROR(IF(Y222=0,"",ROUNDUP(Y222/H222,0)*0.02175),"")</f>
        <v>4.3499999999999997E-2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10.723076923076926</v>
      </c>
      <c r="BN222" s="64">
        <f t="shared" si="38"/>
        <v>16.728000000000002</v>
      </c>
      <c r="BO222" s="64">
        <f t="shared" si="39"/>
        <v>2.2893772893772896E-2</v>
      </c>
      <c r="BP222" s="64">
        <f t="shared" si="40"/>
        <v>3.5714285714285712E-2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18.899999999999999</v>
      </c>
      <c r="Y227" s="378">
        <f t="shared" si="36"/>
        <v>19.2</v>
      </c>
      <c r="Z227" s="36">
        <f t="shared" si="41"/>
        <v>6.0240000000000002E-2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21.042000000000002</v>
      </c>
      <c r="BN227" s="64">
        <f t="shared" si="38"/>
        <v>21.376000000000001</v>
      </c>
      <c r="BO227" s="64">
        <f t="shared" si="39"/>
        <v>5.0480769230769232E-2</v>
      </c>
      <c r="BP227" s="64">
        <f t="shared" si="40"/>
        <v>5.128205128205128E-2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9</v>
      </c>
      <c r="Y228" s="378">
        <f t="shared" si="36"/>
        <v>9.6</v>
      </c>
      <c r="Z228" s="36">
        <f t="shared" si="41"/>
        <v>3.0120000000000001E-2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10.020000000000001</v>
      </c>
      <c r="BN228" s="64">
        <f t="shared" si="38"/>
        <v>10.688000000000001</v>
      </c>
      <c r="BO228" s="64">
        <f t="shared" si="39"/>
        <v>2.4038461538461536E-2</v>
      </c>
      <c r="BP228" s="64">
        <f t="shared" si="40"/>
        <v>2.564102564102564E-2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12.907051282051283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14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0.13386000000000001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37.9</v>
      </c>
      <c r="Y233" s="379">
        <f>IFERROR(SUM(Y221:Y231),"0")</f>
        <v>44.4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8</v>
      </c>
      <c r="Y237" s="378">
        <f>IFERROR(IF(X237="",0,CEILING((X237/$H237),1)*$H237),"")</f>
        <v>9.6000000000000014</v>
      </c>
      <c r="Z237" s="36">
        <f>IFERROR(IF(Y237=0,"",ROUNDUP(Y237/H237,0)*0.00937),"")</f>
        <v>2.811E-2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8.6649999999999991</v>
      </c>
      <c r="BN237" s="64">
        <f>IFERROR(Y237*I237/H237,"0")</f>
        <v>10.398000000000001</v>
      </c>
      <c r="BO237" s="64">
        <f>IFERROR(1/J237*(X237/H237),"0")</f>
        <v>2.0833333333333332E-2</v>
      </c>
      <c r="BP237" s="64">
        <f>IFERROR(1/J237*(Y237/H237),"0")</f>
        <v>2.5000000000000005E-2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2.5</v>
      </c>
      <c r="Y240" s="379">
        <f>IFERROR(Y235/H235,"0")+IFERROR(Y236/H236,"0")+IFERROR(Y237/H237,"0")+IFERROR(Y238/H238,"0")+IFERROR(Y239/H239,"0")</f>
        <v>3.0000000000000004</v>
      </c>
      <c r="Z240" s="379">
        <f>IFERROR(IF(Z235="",0,Z235),"0")+IFERROR(IF(Z236="",0,Z236),"0")+IFERROR(IF(Z237="",0,Z237),"0")+IFERROR(IF(Z238="",0,Z238),"0")+IFERROR(IF(Z239="",0,Z239),"0")</f>
        <v>2.811E-2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8</v>
      </c>
      <c r="Y241" s="379">
        <f>IFERROR(SUM(Y235:Y239),"0")</f>
        <v>9.6000000000000014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20</v>
      </c>
      <c r="Y268" s="378">
        <f t="shared" ref="Y268:Y273" si="52">IFERROR(IF(X268="",0,CEILING((X268/$H268),1)*$H268),"")</f>
        <v>21.6</v>
      </c>
      <c r="Z268" s="36">
        <f>IFERROR(IF(Y268=0,"",ROUNDUP(Y268/H268,0)*0.02175),"")</f>
        <v>4.3499999999999997E-2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20.888888888888886</v>
      </c>
      <c r="BN268" s="64">
        <f t="shared" ref="BN268:BN273" si="54">IFERROR(Y268*I268/H268,"0")</f>
        <v>22.56</v>
      </c>
      <c r="BO268" s="64">
        <f t="shared" ref="BO268:BO273" si="55">IFERROR(1/J268*(X268/H268),"0")</f>
        <v>3.306878306878306E-2</v>
      </c>
      <c r="BP268" s="64">
        <f t="shared" ref="BP268:BP273" si="56">IFERROR(1/J268*(Y268/H268),"0")</f>
        <v>3.5714285714285712E-2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180</v>
      </c>
      <c r="Y270" s="378">
        <f t="shared" si="52"/>
        <v>183.60000000000002</v>
      </c>
      <c r="Z270" s="36">
        <f>IFERROR(IF(Y270=0,"",ROUNDUP(Y270/H270,0)*0.02175),"")</f>
        <v>0.36974999999999997</v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187.99999999999997</v>
      </c>
      <c r="BN270" s="64">
        <f t="shared" si="54"/>
        <v>191.76000000000002</v>
      </c>
      <c r="BO270" s="64">
        <f t="shared" si="55"/>
        <v>0.29761904761904756</v>
      </c>
      <c r="BP270" s="64">
        <f t="shared" si="56"/>
        <v>0.30357142857142855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50</v>
      </c>
      <c r="Y271" s="378">
        <f t="shared" si="52"/>
        <v>54</v>
      </c>
      <c r="Z271" s="36">
        <f>IFERROR(IF(Y271=0,"",ROUNDUP(Y271/H271,0)*0.02175),"")</f>
        <v>0.10874999999999999</v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52.222222222222221</v>
      </c>
      <c r="BN271" s="64">
        <f t="shared" si="54"/>
        <v>56.4</v>
      </c>
      <c r="BO271" s="64">
        <f t="shared" si="55"/>
        <v>8.2671957671957674E-2</v>
      </c>
      <c r="BP271" s="64">
        <f t="shared" si="56"/>
        <v>8.9285714285714274E-2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15</v>
      </c>
      <c r="Y272" s="378">
        <f t="shared" si="52"/>
        <v>16</v>
      </c>
      <c r="Z272" s="36">
        <f>IFERROR(IF(Y272=0,"",ROUNDUP(Y272/H272,0)*0.00937),"")</f>
        <v>3.7479999999999999E-2</v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15.9</v>
      </c>
      <c r="BN272" s="64">
        <f t="shared" si="54"/>
        <v>16.96</v>
      </c>
      <c r="BO272" s="64">
        <f t="shared" si="55"/>
        <v>3.125E-2</v>
      </c>
      <c r="BP272" s="64">
        <f t="shared" si="56"/>
        <v>3.3333333333333333E-2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16</v>
      </c>
      <c r="Y273" s="378">
        <f t="shared" si="52"/>
        <v>16</v>
      </c>
      <c r="Z273" s="36">
        <f>IFERROR(IF(Y273=0,"",ROUNDUP(Y273/H273,0)*0.00937),"")</f>
        <v>3.7479999999999999E-2</v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16.96</v>
      </c>
      <c r="BN273" s="64">
        <f t="shared" si="54"/>
        <v>16.96</v>
      </c>
      <c r="BO273" s="64">
        <f t="shared" si="55"/>
        <v>3.3333333333333333E-2</v>
      </c>
      <c r="BP273" s="64">
        <f t="shared" si="56"/>
        <v>3.3333333333333333E-2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30.898148148148145</v>
      </c>
      <c r="Y274" s="379">
        <f>IFERROR(Y268/H268,"0")+IFERROR(Y269/H269,"0")+IFERROR(Y270/H270,"0")+IFERROR(Y271/H271,"0")+IFERROR(Y272/H272,"0")+IFERROR(Y273/H273,"0")</f>
        <v>32</v>
      </c>
      <c r="Z274" s="379">
        <f>IFERROR(IF(Z268="",0,Z268),"0")+IFERROR(IF(Z269="",0,Z269),"0")+IFERROR(IF(Z270="",0,Z270),"0")+IFERROR(IF(Z271="",0,Z271),"0")+IFERROR(IF(Z272="",0,Z272),"0")+IFERROR(IF(Z273="",0,Z273),"0")</f>
        <v>0.59695999999999982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281</v>
      </c>
      <c r="Y275" s="379">
        <f>IFERROR(SUM(Y268:Y273),"0")</f>
        <v>291.20000000000005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7</v>
      </c>
      <c r="Y308" s="378">
        <f>IFERROR(IF(X308="",0,CEILING((X308/$H308),1)*$H308),"")</f>
        <v>8.4</v>
      </c>
      <c r="Z308" s="36">
        <f>IFERROR(IF(Y308=0,"",ROUNDUP(Y308/H308,0)*0.00502),"")</f>
        <v>2.0080000000000001E-2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7.3333333333333339</v>
      </c>
      <c r="BN308" s="64">
        <f>IFERROR(Y308*I308/H308,"0")</f>
        <v>8.8000000000000007</v>
      </c>
      <c r="BO308" s="64">
        <f>IFERROR(1/J308*(X308/H308),"0")</f>
        <v>1.4245014245014245E-2</v>
      </c>
      <c r="BP308" s="64">
        <f>IFERROR(1/J308*(Y308/H308),"0")</f>
        <v>1.7094017094017096E-2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3.333333333333333</v>
      </c>
      <c r="Y310" s="379">
        <f>IFERROR(Y308/H308,"0")+IFERROR(Y309/H309,"0")</f>
        <v>4</v>
      </c>
      <c r="Z310" s="379">
        <f>IFERROR(IF(Z308="",0,Z308),"0")+IFERROR(IF(Z309="",0,Z309),"0")</f>
        <v>2.0080000000000001E-2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7</v>
      </c>
      <c r="Y311" s="379">
        <f>IFERROR(SUM(Y308:Y309),"0")</f>
        <v>8.4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200</v>
      </c>
      <c r="Y314" s="378">
        <f t="shared" ref="Y314:Y321" si="57">IFERROR(IF(X314="",0,CEILING((X314/$H314),1)*$H314),"")</f>
        <v>205.20000000000002</v>
      </c>
      <c r="Z314" s="36">
        <f>IFERROR(IF(Y314=0,"",ROUNDUP(Y314/H314,0)*0.02175),"")</f>
        <v>0.41324999999999995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208.88888888888889</v>
      </c>
      <c r="BN314" s="64">
        <f t="shared" ref="BN314:BN321" si="59">IFERROR(Y314*I314/H314,"0")</f>
        <v>214.32</v>
      </c>
      <c r="BO314" s="64">
        <f t="shared" ref="BO314:BO321" si="60">IFERROR(1/J314*(X314/H314),"0")</f>
        <v>0.3306878306878307</v>
      </c>
      <c r="BP314" s="64">
        <f t="shared" ref="BP314:BP321" si="61">IFERROR(1/J314*(Y314/H314),"0")</f>
        <v>0.33928571428571425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100</v>
      </c>
      <c r="Y315" s="378">
        <f t="shared" si="57"/>
        <v>108</v>
      </c>
      <c r="Z315" s="36">
        <f>IFERROR(IF(Y315=0,"",ROUNDUP(Y315/H315,0)*0.02175),"")</f>
        <v>0.21749999999999997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104.44444444444444</v>
      </c>
      <c r="BN315" s="64">
        <f t="shared" si="59"/>
        <v>112.8</v>
      </c>
      <c r="BO315" s="64">
        <f t="shared" si="60"/>
        <v>0.16534391534391535</v>
      </c>
      <c r="BP315" s="64">
        <f t="shared" si="61"/>
        <v>0.17857142857142855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990</v>
      </c>
      <c r="Y317" s="378">
        <f t="shared" si="57"/>
        <v>993.6</v>
      </c>
      <c r="Z317" s="36">
        <f>IFERROR(IF(Y317=0,"",ROUNDUP(Y317/H317,0)*0.02175),"")</f>
        <v>2.0009999999999999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1033.9999999999998</v>
      </c>
      <c r="BN317" s="64">
        <f t="shared" si="59"/>
        <v>1037.7599999999998</v>
      </c>
      <c r="BO317" s="64">
        <f t="shared" si="60"/>
        <v>1.6369047619047616</v>
      </c>
      <c r="BP317" s="64">
        <f t="shared" si="61"/>
        <v>1.6428571428571428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40</v>
      </c>
      <c r="Y318" s="378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240</v>
      </c>
      <c r="Y321" s="378">
        <f t="shared" si="57"/>
        <v>240</v>
      </c>
      <c r="Z321" s="36">
        <f>IFERROR(IF(Y321=0,"",ROUNDUP(Y321/H321,0)*0.00937),"")</f>
        <v>0.56220000000000003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254.4</v>
      </c>
      <c r="BN321" s="64">
        <f t="shared" si="59"/>
        <v>254.4</v>
      </c>
      <c r="BO321" s="64">
        <f t="shared" si="60"/>
        <v>0.5</v>
      </c>
      <c r="BP321" s="64">
        <f t="shared" si="61"/>
        <v>0.5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189.44444444444443</v>
      </c>
      <c r="Y322" s="379">
        <f>IFERROR(Y314/H314,"0")+IFERROR(Y315/H315,"0")+IFERROR(Y316/H316,"0")+IFERROR(Y317/H317,"0")+IFERROR(Y318/H318,"0")+IFERROR(Y319/H319,"0")+IFERROR(Y320/H320,"0")+IFERROR(Y321/H321,"0")</f>
        <v>191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3.2876500000000002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1570</v>
      </c>
      <c r="Y323" s="379">
        <f>IFERROR(SUM(Y314:Y321),"0")</f>
        <v>1586.8000000000002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195</v>
      </c>
      <c r="Y325" s="378">
        <f>IFERROR(IF(X325="",0,CEILING((X325/$H325),1)*$H325),"")</f>
        <v>197.4</v>
      </c>
      <c r="Z325" s="36">
        <f>IFERROR(IF(Y325=0,"",ROUNDUP(Y325/H325,0)*0.00753),"")</f>
        <v>0.35391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207.07142857142858</v>
      </c>
      <c r="BN325" s="64">
        <f>IFERROR(Y325*I325/H325,"0")</f>
        <v>209.61999999999998</v>
      </c>
      <c r="BO325" s="64">
        <f>IFERROR(1/J325*(X325/H325),"0")</f>
        <v>0.29761904761904756</v>
      </c>
      <c r="BP325" s="64">
        <f>IFERROR(1/J325*(Y325/H325),"0")</f>
        <v>0.30128205128205127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296</v>
      </c>
      <c r="Y326" s="378">
        <f>IFERROR(IF(X326="",0,CEILING((X326/$H326),1)*$H326),"")</f>
        <v>298.2</v>
      </c>
      <c r="Z326" s="36">
        <f>IFERROR(IF(Y326=0,"",ROUNDUP(Y326/H326,0)*0.00753),"")</f>
        <v>0.53463000000000005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314.32380952380953</v>
      </c>
      <c r="BN326" s="64">
        <f>IFERROR(Y326*I326/H326,"0")</f>
        <v>316.65999999999997</v>
      </c>
      <c r="BO326" s="64">
        <f>IFERROR(1/J326*(X326/H326),"0")</f>
        <v>0.45177045177045172</v>
      </c>
      <c r="BP326" s="64">
        <f>IFERROR(1/J326*(Y326/H326),"0")</f>
        <v>0.45512820512820512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70.699999999999989</v>
      </c>
      <c r="Y328" s="378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75.076666666666654</v>
      </c>
      <c r="BN328" s="64">
        <f>IFERROR(Y328*I328/H328,"0")</f>
        <v>75.820000000000007</v>
      </c>
      <c r="BO328" s="64">
        <f>IFERROR(1/J328*(X328/H328),"0")</f>
        <v>0.14387464387464385</v>
      </c>
      <c r="BP328" s="64">
        <f>IFERROR(1/J328*(Y328/H328),"0")</f>
        <v>0.14529914529914531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150.57142857142856</v>
      </c>
      <c r="Y329" s="379">
        <f>IFERROR(Y325/H325,"0")+IFERROR(Y326/H326,"0")+IFERROR(Y327/H327,"0")+IFERROR(Y328/H328,"0")</f>
        <v>152</v>
      </c>
      <c r="Z329" s="379">
        <f>IFERROR(IF(Z325="",0,Z325),"0")+IFERROR(IF(Z326="",0,Z326),"0")+IFERROR(IF(Z327="",0,Z327),"0")+IFERROR(IF(Z328="",0,Z328),"0")</f>
        <v>1.0592200000000001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561.70000000000005</v>
      </c>
      <c r="Y330" s="379">
        <f>IFERROR(SUM(Y325:Y328),"0")</f>
        <v>567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3250</v>
      </c>
      <c r="Y332" s="378">
        <f t="shared" ref="Y332:Y337" si="62">IFERROR(IF(X332="",0,CEILING((X332/$H332),1)*$H332),"")</f>
        <v>3252.6</v>
      </c>
      <c r="Z332" s="36">
        <f>IFERROR(IF(Y332=0,"",ROUNDUP(Y332/H332,0)*0.02175),"")</f>
        <v>9.0697499999999991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3482.5</v>
      </c>
      <c r="BN332" s="64">
        <f t="shared" ref="BN332:BN337" si="64">IFERROR(Y332*I332/H332,"0")</f>
        <v>3485.2860000000001</v>
      </c>
      <c r="BO332" s="64">
        <f t="shared" ref="BO332:BO337" si="65">IFERROR(1/J332*(X332/H332),"0")</f>
        <v>7.4404761904761907</v>
      </c>
      <c r="BP332" s="64">
        <f t="shared" ref="BP332:BP337" si="66">IFERROR(1/J332*(Y332/H332),"0")</f>
        <v>7.4464285714285712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7.1999999999999993</v>
      </c>
      <c r="Y335" s="378">
        <f t="shared" si="62"/>
        <v>9</v>
      </c>
      <c r="Z335" s="36">
        <f>IFERROR(IF(Y335=0,"",ROUNDUP(Y335/H335,0)*0.00753),"")</f>
        <v>2.2589999999999999E-2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7.8383999999999991</v>
      </c>
      <c r="BN335" s="64">
        <f t="shared" si="64"/>
        <v>9.798</v>
      </c>
      <c r="BO335" s="64">
        <f t="shared" si="65"/>
        <v>1.5384615384615384E-2</v>
      </c>
      <c r="BP335" s="64">
        <f t="shared" si="66"/>
        <v>1.9230769230769232E-2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419.06666666666666</v>
      </c>
      <c r="Y338" s="379">
        <f>IFERROR(Y332/H332,"0")+IFERROR(Y333/H333,"0")+IFERROR(Y334/H334,"0")+IFERROR(Y335/H335,"0")+IFERROR(Y336/H336,"0")+IFERROR(Y337/H337,"0")</f>
        <v>420</v>
      </c>
      <c r="Z338" s="379">
        <f>IFERROR(IF(Z332="",0,Z332),"0")+IFERROR(IF(Z333="",0,Z333),"0")+IFERROR(IF(Z334="",0,Z334),"0")+IFERROR(IF(Z335="",0,Z335),"0")+IFERROR(IF(Z336="",0,Z336),"0")+IFERROR(IF(Z337="",0,Z337),"0")</f>
        <v>9.0923399999999983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3257.2</v>
      </c>
      <c r="Y339" s="379">
        <f>IFERROR(SUM(Y332:Y337),"0")</f>
        <v>3261.6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179</v>
      </c>
      <c r="Y342" s="378">
        <f>IFERROR(IF(X342="",0,CEILING((X342/$H342),1)*$H342),"")</f>
        <v>179.4</v>
      </c>
      <c r="Z342" s="36">
        <f>IFERROR(IF(Y342=0,"",ROUNDUP(Y342/H342,0)*0.02175),"")</f>
        <v>0.50024999999999997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191.94307692307694</v>
      </c>
      <c r="BN342" s="64">
        <f>IFERROR(Y342*I342/H342,"0")</f>
        <v>192.37200000000004</v>
      </c>
      <c r="BO342" s="64">
        <f>IFERROR(1/J342*(X342/H342),"0")</f>
        <v>0.40979853479853479</v>
      </c>
      <c r="BP342" s="64">
        <f>IFERROR(1/J342*(Y342/H342),"0")</f>
        <v>0.4107142857142857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117</v>
      </c>
      <c r="Y343" s="378">
        <f>IFERROR(IF(X343="",0,CEILING((X343/$H343),1)*$H343),"")</f>
        <v>117.60000000000001</v>
      </c>
      <c r="Z343" s="36">
        <f>IFERROR(IF(Y343=0,"",ROUNDUP(Y343/H343,0)*0.02175),"")</f>
        <v>0.30449999999999999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124.85571428571428</v>
      </c>
      <c r="BN343" s="64">
        <f>IFERROR(Y343*I343/H343,"0")</f>
        <v>125.49600000000001</v>
      </c>
      <c r="BO343" s="64">
        <f>IFERROR(1/J343*(X343/H343),"0")</f>
        <v>0.24872448979591835</v>
      </c>
      <c r="BP343" s="64">
        <f>IFERROR(1/J343*(Y343/H343),"0")</f>
        <v>0.25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36.87728937728938</v>
      </c>
      <c r="Y344" s="379">
        <f>IFERROR(Y341/H341,"0")+IFERROR(Y342/H342,"0")+IFERROR(Y343/H343,"0")</f>
        <v>37</v>
      </c>
      <c r="Z344" s="379">
        <f>IFERROR(IF(Z341="",0,Z341),"0")+IFERROR(IF(Z342="",0,Z342),"0")+IFERROR(IF(Z343="",0,Z343),"0")</f>
        <v>0.80474999999999997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296</v>
      </c>
      <c r="Y345" s="379">
        <f>IFERROR(SUM(Y341:Y343),"0")</f>
        <v>297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93</v>
      </c>
      <c r="Y365" s="378">
        <f>IFERROR(IF(X365="",0,CEILING((X365/$H365),1)*$H365),"")</f>
        <v>97.199999999999989</v>
      </c>
      <c r="Z365" s="36">
        <f>IFERROR(IF(Y365=0,"",ROUNDUP(Y365/H365,0)*0.02175),"")</f>
        <v>0.26100000000000001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99.475555555555559</v>
      </c>
      <c r="BN365" s="64">
        <f>IFERROR(Y365*I365/H365,"0")</f>
        <v>103.96799999999999</v>
      </c>
      <c r="BO365" s="64">
        <f>IFERROR(1/J365*(X365/H365),"0")</f>
        <v>0.20502645502645503</v>
      </c>
      <c r="BP365" s="64">
        <f>IFERROR(1/J365*(Y365/H365),"0")</f>
        <v>0.21428571428571427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93.1</v>
      </c>
      <c r="Y366" s="378">
        <f>IFERROR(IF(X366="",0,CEILING((X366/$H366),1)*$H366),"")</f>
        <v>94.5</v>
      </c>
      <c r="Z366" s="36">
        <f>IFERROR(IF(Y366=0,"",ROUNDUP(Y366/H366,0)*0.00753),"")</f>
        <v>0.33884999999999998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105.15866666666665</v>
      </c>
      <c r="BN366" s="64">
        <f>IFERROR(Y366*I366/H366,"0")</f>
        <v>106.74</v>
      </c>
      <c r="BO366" s="64">
        <f>IFERROR(1/J366*(X366/H366),"0")</f>
        <v>0.28418803418803412</v>
      </c>
      <c r="BP366" s="64">
        <f>IFERROR(1/J366*(Y366/H366),"0")</f>
        <v>0.28846153846153844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75.599999999999994</v>
      </c>
      <c r="Y367" s="378">
        <f>IFERROR(IF(X367="",0,CEILING((X367/$H367),1)*$H367),"")</f>
        <v>75.600000000000009</v>
      </c>
      <c r="Z367" s="36">
        <f>IFERROR(IF(Y367=0,"",ROUNDUP(Y367/H367,0)*0.00753),"")</f>
        <v>0.27107999999999999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84.95999999999998</v>
      </c>
      <c r="BN367" s="64">
        <f>IFERROR(Y367*I367/H367,"0")</f>
        <v>84.96</v>
      </c>
      <c r="BO367" s="64">
        <f>IFERROR(1/J367*(X367/H367),"0")</f>
        <v>0.23076923076923073</v>
      </c>
      <c r="BP367" s="64">
        <f>IFERROR(1/J367*(Y367/H367),"0")</f>
        <v>0.23076923076923075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91.81481481481481</v>
      </c>
      <c r="Y368" s="379">
        <f>IFERROR(Y365/H365,"0")+IFERROR(Y366/H366,"0")+IFERROR(Y367/H367,"0")</f>
        <v>93</v>
      </c>
      <c r="Z368" s="379">
        <f>IFERROR(IF(Z365="",0,Z365),"0")+IFERROR(IF(Z366="",0,Z366),"0")+IFERROR(IF(Z367="",0,Z367),"0")</f>
        <v>0.87092999999999998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261.7</v>
      </c>
      <c r="Y369" s="379">
        <f>IFERROR(SUM(Y365:Y367),"0")</f>
        <v>267.3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220</v>
      </c>
      <c r="Y373" s="378">
        <f t="shared" ref="Y373:Y381" si="67">IFERROR(IF(X373="",0,CEILING((X373/$H373),1)*$H373),"")</f>
        <v>225</v>
      </c>
      <c r="Z373" s="36">
        <f>IFERROR(IF(Y373=0,"",ROUNDUP(Y373/H373,0)*0.02175),"")</f>
        <v>0.32624999999999998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227.04</v>
      </c>
      <c r="BN373" s="64">
        <f t="shared" ref="BN373:BN381" si="69">IFERROR(Y373*I373/H373,"0")</f>
        <v>232.2</v>
      </c>
      <c r="BO373" s="64">
        <f t="shared" ref="BO373:BO381" si="70">IFERROR(1/J373*(X373/H373),"0")</f>
        <v>0.30555555555555552</v>
      </c>
      <c r="BP373" s="64">
        <f t="shared" ref="BP373:BP381" si="71">IFERROR(1/J373*(Y373/H373),"0")</f>
        <v>0.3125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1115</v>
      </c>
      <c r="Y375" s="378">
        <f t="shared" si="67"/>
        <v>1125</v>
      </c>
      <c r="Z375" s="36">
        <f>IFERROR(IF(Y375=0,"",ROUNDUP(Y375/H375,0)*0.02175),"")</f>
        <v>1.6312499999999999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1150.68</v>
      </c>
      <c r="BN375" s="64">
        <f t="shared" si="69"/>
        <v>1161</v>
      </c>
      <c r="BO375" s="64">
        <f t="shared" si="70"/>
        <v>1.5486111111111109</v>
      </c>
      <c r="BP375" s="64">
        <f t="shared" si="71"/>
        <v>1.5625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1975</v>
      </c>
      <c r="Y378" s="378">
        <f t="shared" si="67"/>
        <v>1980</v>
      </c>
      <c r="Z378" s="36">
        <f>IFERROR(IF(Y378=0,"",ROUNDUP(Y378/H378,0)*0.02175),"")</f>
        <v>2.871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2038.2</v>
      </c>
      <c r="BN378" s="64">
        <f t="shared" si="69"/>
        <v>2043.3600000000001</v>
      </c>
      <c r="BO378" s="64">
        <f t="shared" si="70"/>
        <v>2.7430555555555554</v>
      </c>
      <c r="BP378" s="64">
        <f t="shared" si="71"/>
        <v>2.75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220.66666666666666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222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4.8285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3310</v>
      </c>
      <c r="Y383" s="379">
        <f>IFERROR(SUM(Y373:Y381),"0")</f>
        <v>3330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1985</v>
      </c>
      <c r="Y385" s="378">
        <f>IFERROR(IF(X385="",0,CEILING((X385/$H385),1)*$H385),"")</f>
        <v>1995</v>
      </c>
      <c r="Z385" s="36">
        <f>IFERROR(IF(Y385=0,"",ROUNDUP(Y385/H385,0)*0.02175),"")</f>
        <v>2.8927499999999999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2048.52</v>
      </c>
      <c r="BN385" s="64">
        <f>IFERROR(Y385*I385/H385,"0")</f>
        <v>2058.84</v>
      </c>
      <c r="BO385" s="64">
        <f>IFERROR(1/J385*(X385/H385),"0")</f>
        <v>2.7569444444444446</v>
      </c>
      <c r="BP385" s="64">
        <f>IFERROR(1/J385*(Y385/H385),"0")</f>
        <v>2.770833333333333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8</v>
      </c>
      <c r="Y386" s="378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134.33333333333334</v>
      </c>
      <c r="Y387" s="379">
        <f>IFERROR(Y385/H385,"0")+IFERROR(Y386/H386,"0")</f>
        <v>135</v>
      </c>
      <c r="Z387" s="379">
        <f>IFERROR(IF(Z385="",0,Z385),"0")+IFERROR(IF(Z386="",0,Z386),"0")</f>
        <v>2.9114900000000001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1993</v>
      </c>
      <c r="Y388" s="379">
        <f>IFERROR(SUM(Y385:Y386),"0")</f>
        <v>2003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20</v>
      </c>
      <c r="Y404" s="378">
        <f>IFERROR(IF(X404="",0,CEILING((X404/$H404),1)*$H404),"")</f>
        <v>24</v>
      </c>
      <c r="Z404" s="36">
        <f>IFERROR(IF(Y404=0,"",ROUNDUP(Y404/H404,0)*0.02175),"")</f>
        <v>4.3499999999999997E-2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20.8</v>
      </c>
      <c r="BN404" s="64">
        <f>IFERROR(Y404*I404/H404,"0")</f>
        <v>24.959999999999997</v>
      </c>
      <c r="BO404" s="64">
        <f>IFERROR(1/J404*(X404/H404),"0")</f>
        <v>2.976190476190476E-2</v>
      </c>
      <c r="BP404" s="64">
        <f>IFERROR(1/J404*(Y404/H404),"0")</f>
        <v>3.5714285714285712E-2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1.6666666666666667</v>
      </c>
      <c r="Y406" s="379">
        <f>IFERROR(Y402/H402,"0")+IFERROR(Y403/H403,"0")+IFERROR(Y404/H404,"0")+IFERROR(Y405/H405,"0")</f>
        <v>2</v>
      </c>
      <c r="Z406" s="379">
        <f>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20</v>
      </c>
      <c r="Y407" s="379">
        <f>IFERROR(SUM(Y402:Y405),"0")</f>
        <v>24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10</v>
      </c>
      <c r="Y434" s="378">
        <f t="shared" si="72"/>
        <v>12.600000000000001</v>
      </c>
      <c r="Z434" s="36">
        <f>IFERROR(IF(Y434=0,"",ROUNDUP(Y434/H434,0)*0.00753),"")</f>
        <v>2.2589999999999999E-2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10.547619047619046</v>
      </c>
      <c r="BN434" s="64">
        <f t="shared" si="74"/>
        <v>13.290000000000001</v>
      </c>
      <c r="BO434" s="64">
        <f t="shared" si="75"/>
        <v>1.5262515262515262E-2</v>
      </c>
      <c r="BP434" s="64">
        <f t="shared" si="76"/>
        <v>1.9230769230769232E-2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10</v>
      </c>
      <c r="Y435" s="378">
        <f t="shared" si="72"/>
        <v>12.600000000000001</v>
      </c>
      <c r="Z435" s="36">
        <f>IFERROR(IF(Y435=0,"",ROUNDUP(Y435/H435,0)*0.00753),"")</f>
        <v>2.2589999999999999E-2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10.547619047619046</v>
      </c>
      <c r="BN435" s="64">
        <f t="shared" si="74"/>
        <v>13.290000000000001</v>
      </c>
      <c r="BO435" s="64">
        <f t="shared" si="75"/>
        <v>1.5262515262515262E-2</v>
      </c>
      <c r="BP435" s="64">
        <f t="shared" si="76"/>
        <v>1.9230769230769232E-2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8.3999999999999986</v>
      </c>
      <c r="Y439" s="378">
        <f t="shared" si="72"/>
        <v>8.4</v>
      </c>
      <c r="Z439" s="36">
        <f t="shared" si="77"/>
        <v>2.0080000000000001E-2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8.9199999999999982</v>
      </c>
      <c r="BN439" s="64">
        <f t="shared" si="74"/>
        <v>8.92</v>
      </c>
      <c r="BO439" s="64">
        <f t="shared" si="75"/>
        <v>1.7094017094017092E-2</v>
      </c>
      <c r="BP439" s="64">
        <f t="shared" si="76"/>
        <v>1.7094017094017096E-2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12.6</v>
      </c>
      <c r="Y443" s="378">
        <f t="shared" si="72"/>
        <v>12.600000000000001</v>
      </c>
      <c r="Z443" s="36">
        <f t="shared" si="77"/>
        <v>3.0120000000000001E-2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13.379999999999999</v>
      </c>
      <c r="BN443" s="64">
        <f t="shared" si="74"/>
        <v>13.38</v>
      </c>
      <c r="BO443" s="64">
        <f t="shared" si="75"/>
        <v>2.5641025641025644E-2</v>
      </c>
      <c r="BP443" s="64">
        <f t="shared" si="76"/>
        <v>2.5641025641025644E-2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8.3999999999999986</v>
      </c>
      <c r="Y448" s="378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8.9199999999999982</v>
      </c>
      <c r="BN448" s="64">
        <f t="shared" si="74"/>
        <v>8.92</v>
      </c>
      <c r="BO448" s="64">
        <f t="shared" si="75"/>
        <v>1.7094017094017092E-2</v>
      </c>
      <c r="BP448" s="64">
        <f t="shared" si="76"/>
        <v>1.7094017094017096E-2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6.3</v>
      </c>
      <c r="Y449" s="378">
        <f t="shared" si="72"/>
        <v>6.3000000000000007</v>
      </c>
      <c r="Z449" s="36">
        <f t="shared" si="77"/>
        <v>1.506E-2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6.6899999999999995</v>
      </c>
      <c r="BN449" s="64">
        <f t="shared" si="74"/>
        <v>6.69</v>
      </c>
      <c r="BO449" s="64">
        <f t="shared" si="75"/>
        <v>1.2820512820512822E-2</v>
      </c>
      <c r="BP449" s="64">
        <f t="shared" si="76"/>
        <v>1.2820512820512822E-2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21.761904761904759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23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0.13052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55.699999999999996</v>
      </c>
      <c r="Y454" s="379">
        <f>IFERROR(SUM(Y432:Y452),"0")</f>
        <v>60.900000000000006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4</v>
      </c>
      <c r="Y471" s="378">
        <f t="shared" si="78"/>
        <v>4.2</v>
      </c>
      <c r="Z471" s="36">
        <f>IFERROR(IF(Y471=0,"",ROUNDUP(Y471/H471,0)*0.00753),"")</f>
        <v>7.5300000000000002E-3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4.2190476190476183</v>
      </c>
      <c r="BN471" s="64">
        <f t="shared" si="80"/>
        <v>4.43</v>
      </c>
      <c r="BO471" s="64">
        <f t="shared" si="81"/>
        <v>6.1050061050061041E-3</v>
      </c>
      <c r="BP471" s="64">
        <f t="shared" si="82"/>
        <v>6.41025641025641E-3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2.1</v>
      </c>
      <c r="Y474" s="378">
        <f t="shared" si="78"/>
        <v>2.1</v>
      </c>
      <c r="Z474" s="36">
        <f>IFERROR(IF(Y474=0,"",ROUNDUP(Y474/H474,0)*0.00502),"")</f>
        <v>5.0200000000000002E-3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2.23</v>
      </c>
      <c r="BN474" s="64">
        <f t="shared" si="80"/>
        <v>2.23</v>
      </c>
      <c r="BO474" s="64">
        <f t="shared" si="81"/>
        <v>4.2735042735042739E-3</v>
      </c>
      <c r="BP474" s="64">
        <f t="shared" si="82"/>
        <v>4.2735042735042739E-3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1.9523809523809523</v>
      </c>
      <c r="Y476" s="379">
        <f>IFERROR(Y470/H470,"0")+IFERROR(Y471/H471,"0")+IFERROR(Y472/H472,"0")+IFERROR(Y473/H473,"0")+IFERROR(Y474/H474,"0")+IFERROR(Y475/H475,"0")</f>
        <v>2</v>
      </c>
      <c r="Z476" s="379">
        <f>IFERROR(IF(Z470="",0,Z470),"0")+IFERROR(IF(Z471="",0,Z471),"0")+IFERROR(IF(Z472="",0,Z472),"0")+IFERROR(IF(Z473="",0,Z473),"0")+IFERROR(IF(Z474="",0,Z474),"0")+IFERROR(IF(Z475="",0,Z475),"0")</f>
        <v>1.255E-2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6.1</v>
      </c>
      <c r="Y477" s="379">
        <f>IFERROR(SUM(Y470:Y475),"0")</f>
        <v>6.3000000000000007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125</v>
      </c>
      <c r="Y497" s="378">
        <f t="shared" ref="Y497:Y504" si="83">IFERROR(IF(X497="",0,CEILING((X497/$H497),1)*$H497),"")</f>
        <v>126.72</v>
      </c>
      <c r="Z497" s="36">
        <f t="shared" ref="Z497:Z502" si="84">IFERROR(IF(Y497=0,"",ROUNDUP(Y497/H497,0)*0.01196),"")</f>
        <v>0.28704000000000002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133.52272727272728</v>
      </c>
      <c r="BN497" s="64">
        <f t="shared" ref="BN497:BN504" si="86">IFERROR(Y497*I497/H497,"0")</f>
        <v>135.35999999999999</v>
      </c>
      <c r="BO497" s="64">
        <f t="shared" ref="BO497:BO504" si="87">IFERROR(1/J497*(X497/H497),"0")</f>
        <v>0.22763694638694637</v>
      </c>
      <c r="BP497" s="64">
        <f t="shared" ref="BP497:BP504" si="88">IFERROR(1/J497*(Y497/H497),"0")</f>
        <v>0.23076923076923078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15</v>
      </c>
      <c r="Y500" s="378">
        <f t="shared" si="83"/>
        <v>15.84</v>
      </c>
      <c r="Z500" s="36">
        <f t="shared" si="84"/>
        <v>3.5880000000000002E-2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16.02272727272727</v>
      </c>
      <c r="BN500" s="64">
        <f t="shared" si="86"/>
        <v>16.919999999999998</v>
      </c>
      <c r="BO500" s="64">
        <f t="shared" si="87"/>
        <v>2.7316433566433568E-2</v>
      </c>
      <c r="BP500" s="64">
        <f t="shared" si="88"/>
        <v>2.8846153846153848E-2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10</v>
      </c>
      <c r="Y502" s="378">
        <f t="shared" si="83"/>
        <v>10.56</v>
      </c>
      <c r="Z502" s="36">
        <f t="shared" si="84"/>
        <v>2.392E-2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10.681818181818182</v>
      </c>
      <c r="BN502" s="64">
        <f t="shared" si="86"/>
        <v>11.28</v>
      </c>
      <c r="BO502" s="64">
        <f t="shared" si="87"/>
        <v>1.8210955710955712E-2</v>
      </c>
      <c r="BP502" s="64">
        <f t="shared" si="88"/>
        <v>1.9230769230769232E-2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28.409090909090907</v>
      </c>
      <c r="Y505" s="379">
        <f>IFERROR(Y497/H497,"0")+IFERROR(Y498/H498,"0")+IFERROR(Y499/H499,"0")+IFERROR(Y500/H500,"0")+IFERROR(Y501/H501,"0")+IFERROR(Y502/H502,"0")+IFERROR(Y503/H503,"0")+IFERROR(Y504/H504,"0")</f>
        <v>29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0.34684000000000004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150</v>
      </c>
      <c r="Y506" s="379">
        <f>IFERROR(SUM(Y497:Y504),"0")</f>
        <v>153.12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120</v>
      </c>
      <c r="Y508" s="378">
        <f>IFERROR(IF(X508="",0,CEILING((X508/$H508),1)*$H508),"")</f>
        <v>121.44000000000001</v>
      </c>
      <c r="Z508" s="36">
        <f>IFERROR(IF(Y508=0,"",ROUNDUP(Y508/H508,0)*0.01196),"")</f>
        <v>0.27507999999999999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128.18181818181816</v>
      </c>
      <c r="BN508" s="64">
        <f>IFERROR(Y508*I508/H508,"0")</f>
        <v>129.72</v>
      </c>
      <c r="BO508" s="64">
        <f>IFERROR(1/J508*(X508/H508),"0")</f>
        <v>0.21853146853146854</v>
      </c>
      <c r="BP508" s="64">
        <f>IFERROR(1/J508*(Y508/H508),"0")</f>
        <v>0.22115384615384617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22.727272727272727</v>
      </c>
      <c r="Y510" s="379">
        <f>IFERROR(Y508/H508,"0")+IFERROR(Y509/H509,"0")</f>
        <v>23</v>
      </c>
      <c r="Z510" s="379">
        <f>IFERROR(IF(Z508="",0,Z508),"0")+IFERROR(IF(Z509="",0,Z509),"0")</f>
        <v>0.27507999999999999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120</v>
      </c>
      <c r="Y511" s="379">
        <f>IFERROR(SUM(Y508:Y509),"0")</f>
        <v>121.44000000000001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20</v>
      </c>
      <c r="Y513" s="378">
        <f t="shared" ref="Y513:Y518" si="89">IFERROR(IF(X513="",0,CEILING((X513/$H513),1)*$H513),"")</f>
        <v>21.12</v>
      </c>
      <c r="Z513" s="36">
        <f>IFERROR(IF(Y513=0,"",ROUNDUP(Y513/H513,0)*0.01196),"")</f>
        <v>4.7840000000000001E-2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21.363636363636363</v>
      </c>
      <c r="BN513" s="64">
        <f t="shared" ref="BN513:BN518" si="91">IFERROR(Y513*I513/H513,"0")</f>
        <v>22.56</v>
      </c>
      <c r="BO513" s="64">
        <f t="shared" ref="BO513:BO518" si="92">IFERROR(1/J513*(X513/H513),"0")</f>
        <v>3.6421911421911424E-2</v>
      </c>
      <c r="BP513" s="64">
        <f t="shared" ref="BP513:BP518" si="93">IFERROR(1/J513*(Y513/H513),"0")</f>
        <v>3.8461538461538464E-2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30</v>
      </c>
      <c r="Y514" s="378">
        <f t="shared" si="89"/>
        <v>31.68</v>
      </c>
      <c r="Z514" s="36">
        <f>IFERROR(IF(Y514=0,"",ROUNDUP(Y514/H514,0)*0.01196),"")</f>
        <v>7.1760000000000004E-2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32.04545454545454</v>
      </c>
      <c r="BN514" s="64">
        <f t="shared" si="91"/>
        <v>33.839999999999996</v>
      </c>
      <c r="BO514" s="64">
        <f t="shared" si="92"/>
        <v>5.4632867132867136E-2</v>
      </c>
      <c r="BP514" s="64">
        <f t="shared" si="93"/>
        <v>5.7692307692307696E-2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55</v>
      </c>
      <c r="Y515" s="378">
        <f t="shared" si="89"/>
        <v>58.080000000000005</v>
      </c>
      <c r="Z515" s="36">
        <f>IFERROR(IF(Y515=0,"",ROUNDUP(Y515/H515,0)*0.01196),"")</f>
        <v>0.13156000000000001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58.749999999999993</v>
      </c>
      <c r="BN515" s="64">
        <f t="shared" si="91"/>
        <v>62.040000000000006</v>
      </c>
      <c r="BO515" s="64">
        <f t="shared" si="92"/>
        <v>0.10016025641025642</v>
      </c>
      <c r="BP515" s="64">
        <f t="shared" si="93"/>
        <v>0.10576923076923078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19.886363636363633</v>
      </c>
      <c r="Y519" s="379">
        <f>IFERROR(Y513/H513,"0")+IFERROR(Y514/H514,"0")+IFERROR(Y515/H515,"0")+IFERROR(Y516/H516,"0")+IFERROR(Y517/H517,"0")+IFERROR(Y518/H518,"0")</f>
        <v>21</v>
      </c>
      <c r="Z519" s="379">
        <f>IFERROR(IF(Z513="",0,Z513),"0")+IFERROR(IF(Z514="",0,Z514),"0")+IFERROR(IF(Z515="",0,Z515),"0")+IFERROR(IF(Z516="",0,Z516),"0")+IFERROR(IF(Z517="",0,Z517),"0")+IFERROR(IF(Z518="",0,Z518),"0")</f>
        <v>0.25116000000000005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105</v>
      </c>
      <c r="Y520" s="379">
        <f>IFERROR(SUM(Y513:Y518),"0")</f>
        <v>110.88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140</v>
      </c>
      <c r="Y536" s="378">
        <f t="shared" si="94"/>
        <v>144</v>
      </c>
      <c r="Z536" s="36">
        <f>IFERROR(IF(Y536=0,"",ROUNDUP(Y536/H536,0)*0.02175),"")</f>
        <v>0.26100000000000001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145.6</v>
      </c>
      <c r="BN536" s="64">
        <f t="shared" si="96"/>
        <v>149.76000000000002</v>
      </c>
      <c r="BO536" s="64">
        <f t="shared" si="97"/>
        <v>0.20833333333333331</v>
      </c>
      <c r="BP536" s="64">
        <f t="shared" si="98"/>
        <v>0.21428571428571427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11.666666666666666</v>
      </c>
      <c r="Y541" s="379">
        <f>IFERROR(Y534/H534,"0")+IFERROR(Y535/H535,"0")+IFERROR(Y536/H536,"0")+IFERROR(Y537/H537,"0")+IFERROR(Y538/H538,"0")+IFERROR(Y539/H539,"0")+IFERROR(Y540/H540,"0")</f>
        <v>12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0.26100000000000001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140</v>
      </c>
      <c r="Y542" s="379">
        <f>IFERROR(SUM(Y534:Y540),"0")</f>
        <v>144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138</v>
      </c>
      <c r="Y551" s="378">
        <f t="shared" ref="Y551:Y556" si="99">IFERROR(IF(X551="",0,CEILING((X551/$H551),1)*$H551),"")</f>
        <v>138.6</v>
      </c>
      <c r="Z551" s="36">
        <f>IFERROR(IF(Y551=0,"",ROUNDUP(Y551/H551,0)*0.00753),"")</f>
        <v>0.24849000000000002</v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146.54285714285714</v>
      </c>
      <c r="BN551" s="64">
        <f t="shared" ref="BN551:BN556" si="101">IFERROR(Y551*I551/H551,"0")</f>
        <v>147.17999999999998</v>
      </c>
      <c r="BO551" s="64">
        <f t="shared" ref="BO551:BO556" si="102">IFERROR(1/J551*(X551/H551),"0")</f>
        <v>0.2106227106227106</v>
      </c>
      <c r="BP551" s="64">
        <f t="shared" ref="BP551:BP556" si="103">IFERROR(1/J551*(Y551/H551),"0")</f>
        <v>0.21153846153846154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265</v>
      </c>
      <c r="Y552" s="378">
        <f t="shared" si="99"/>
        <v>268.8</v>
      </c>
      <c r="Z552" s="36">
        <f>IFERROR(IF(Y552=0,"",ROUNDUP(Y552/H552,0)*0.00753),"")</f>
        <v>0.48192000000000002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281.40476190476193</v>
      </c>
      <c r="BN552" s="64">
        <f t="shared" si="101"/>
        <v>285.44</v>
      </c>
      <c r="BO552" s="64">
        <f t="shared" si="102"/>
        <v>0.40445665445665446</v>
      </c>
      <c r="BP552" s="64">
        <f t="shared" si="103"/>
        <v>0.41025641025641024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95.952380952380949</v>
      </c>
      <c r="Y557" s="379">
        <f>IFERROR(Y551/H551,"0")+IFERROR(Y552/H552,"0")+IFERROR(Y553/H553,"0")+IFERROR(Y554/H554,"0")+IFERROR(Y555/H555,"0")+IFERROR(Y556/H556,"0")</f>
        <v>97</v>
      </c>
      <c r="Z557" s="379">
        <f>IFERROR(IF(Z551="",0,Z551),"0")+IFERROR(IF(Z552="",0,Z552),"0")+IFERROR(IF(Z553="",0,Z553),"0")+IFERROR(IF(Z554="",0,Z554),"0")+IFERROR(IF(Z555="",0,Z555),"0")+IFERROR(IF(Z556="",0,Z556),"0")</f>
        <v>0.73041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403</v>
      </c>
      <c r="Y558" s="379">
        <f>IFERROR(SUM(Y551:Y556),"0")</f>
        <v>407.4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120</v>
      </c>
      <c r="Y560" s="378">
        <f>IFERROR(IF(X560="",0,CEILING((X560/$H560),1)*$H560),"")</f>
        <v>124.8</v>
      </c>
      <c r="Z560" s="36">
        <f>IFERROR(IF(Y560=0,"",ROUNDUP(Y560/H560,0)*0.02175),"")</f>
        <v>0.34799999999999998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128.67692307692309</v>
      </c>
      <c r="BN560" s="64">
        <f>IFERROR(Y560*I560/H560,"0")</f>
        <v>133.82400000000001</v>
      </c>
      <c r="BO560" s="64">
        <f>IFERROR(1/J560*(X560/H560),"0")</f>
        <v>0.27472527472527469</v>
      </c>
      <c r="BP560" s="64">
        <f>IFERROR(1/J560*(Y560/H560),"0")</f>
        <v>0.2857142857142857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15.384615384615385</v>
      </c>
      <c r="Y562" s="379">
        <f>IFERROR(Y560/H560,"0")+IFERROR(Y561/H561,"0")</f>
        <v>16</v>
      </c>
      <c r="Z562" s="379">
        <f>IFERROR(IF(Z560="",0,Z560),"0")+IFERROR(IF(Z561="",0,Z561),"0")</f>
        <v>0.34799999999999998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120</v>
      </c>
      <c r="Y563" s="379">
        <f>IFERROR(SUM(Y560:Y561),"0")</f>
        <v>124.8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15694.550000000001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15855.489999999998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16494.905119058712</v>
      </c>
      <c r="Y590" s="379">
        <f>IFERROR(SUM(BN22:BN586),"0")</f>
        <v>16664.224000000002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28</v>
      </c>
      <c r="Y591" s="38">
        <f>ROUNDUP(SUM(BP22:BP586),0)</f>
        <v>29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17194.905119058712</v>
      </c>
      <c r="Y592" s="379">
        <f>GrossWeightTotalR+PalletQtyTotalR*25</f>
        <v>17389.224000000002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1951.8430060680064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1974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32.524709999999999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122.4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1977.3000000000002</v>
      </c>
      <c r="E599" s="46">
        <f>IFERROR(Y104*1,"0")+IFERROR(Y105*1,"0")+IFERROR(Y106*1,"0")+IFERROR(Y110*1,"0")+IFERROR(Y111*1,"0")+IFERROR(Y112*1,"0")+IFERROR(Y113*1,"0")+IFERROR(Y114*1,"0")</f>
        <v>377.1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94.350000000000009</v>
      </c>
      <c r="G599" s="46">
        <f>IFERROR(Y150*1,"0")+IFERROR(Y151*1,"0")+IFERROR(Y155*1,"0")+IFERROR(Y156*1,"0")+IFERROR(Y160*1,"0")+IFERROR(Y161*1,"0")</f>
        <v>15.200000000000001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304.8</v>
      </c>
      <c r="I599" s="46">
        <f>IFERROR(Y188*1,"0")+IFERROR(Y189*1,"0")+IFERROR(Y190*1,"0")+IFERROR(Y191*1,"0")+IFERROR(Y192*1,"0")+IFERROR(Y193*1,"0")+IFERROR(Y194*1,"0")+IFERROR(Y195*1,"0")</f>
        <v>21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178.2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291.20000000000005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8.4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5712.4</v>
      </c>
      <c r="V599" s="46">
        <f>IFERROR(Y361*1,"0")+IFERROR(Y365*1,"0")+IFERROR(Y366*1,"0")+IFERROR(Y367*1,"0")</f>
        <v>267.3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5333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24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60.900000000000006</v>
      </c>
      <c r="Z599" s="46">
        <f>IFERROR(Y466*1,"0")+IFERROR(Y470*1,"0")+IFERROR(Y471*1,"0")+IFERROR(Y472*1,"0")+IFERROR(Y473*1,"0")+IFERROR(Y474*1,"0")+IFERROR(Y475*1,"0")+IFERROR(Y479*1,"0")</f>
        <v>6.3000000000000007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385.44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676.2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2024-09-02T09:49:31Z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