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F42837-C281-4E1A-A5B1-DC35DF1FC1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Y542" i="1" s="1"/>
  <c r="X530" i="1"/>
  <c r="X529" i="1"/>
  <c r="BO528" i="1"/>
  <c r="BM528" i="1"/>
  <c r="Y528" i="1"/>
  <c r="Y529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Y519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AC599" i="1" s="1"/>
  <c r="P497" i="1"/>
  <c r="X493" i="1"/>
  <c r="X492" i="1"/>
  <c r="BO491" i="1"/>
  <c r="BM491" i="1"/>
  <c r="Y491" i="1"/>
  <c r="Y493" i="1" s="1"/>
  <c r="P491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AA599" i="1" s="1"/>
  <c r="P484" i="1"/>
  <c r="X481" i="1"/>
  <c r="X480" i="1"/>
  <c r="BO479" i="1"/>
  <c r="BM479" i="1"/>
  <c r="Y479" i="1"/>
  <c r="Y481" i="1" s="1"/>
  <c r="P479" i="1"/>
  <c r="X477" i="1"/>
  <c r="X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Y477" i="1" s="1"/>
  <c r="P470" i="1"/>
  <c r="X468" i="1"/>
  <c r="Y467" i="1"/>
  <c r="X467" i="1"/>
  <c r="BP466" i="1"/>
  <c r="BO466" i="1"/>
  <c r="BN466" i="1"/>
  <c r="BM466" i="1"/>
  <c r="Z466" i="1"/>
  <c r="Z467" i="1" s="1"/>
  <c r="Y466" i="1"/>
  <c r="Z599" i="1" s="1"/>
  <c r="P466" i="1"/>
  <c r="X463" i="1"/>
  <c r="X462" i="1"/>
  <c r="BO461" i="1"/>
  <c r="BN461" i="1"/>
  <c r="BM461" i="1"/>
  <c r="Z461" i="1"/>
  <c r="Z462" i="1" s="1"/>
  <c r="Y461" i="1"/>
  <c r="Y463" i="1" s="1"/>
  <c r="P461" i="1"/>
  <c r="X459" i="1"/>
  <c r="X458" i="1"/>
  <c r="BO457" i="1"/>
  <c r="BN457" i="1"/>
  <c r="BM457" i="1"/>
  <c r="Z457" i="1"/>
  <c r="Y457" i="1"/>
  <c r="BP457" i="1" s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Y453" i="1" s="1"/>
  <c r="P432" i="1"/>
  <c r="X430" i="1"/>
  <c r="Y429" i="1"/>
  <c r="X429" i="1"/>
  <c r="BP428" i="1"/>
  <c r="BO428" i="1"/>
  <c r="BN428" i="1"/>
  <c r="BM428" i="1"/>
  <c r="Z428" i="1"/>
  <c r="Z429" i="1" s="1"/>
  <c r="Y428" i="1"/>
  <c r="P428" i="1"/>
  <c r="X424" i="1"/>
  <c r="Y423" i="1"/>
  <c r="X423" i="1"/>
  <c r="BP422" i="1"/>
  <c r="BO422" i="1"/>
  <c r="BN422" i="1"/>
  <c r="BM422" i="1"/>
  <c r="Z422" i="1"/>
  <c r="Z423" i="1" s="1"/>
  <c r="Y422" i="1"/>
  <c r="Y424" i="1" s="1"/>
  <c r="P422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20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2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Y394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8" i="1" s="1"/>
  <c r="P385" i="1"/>
  <c r="X383" i="1"/>
  <c r="X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W599" i="1" s="1"/>
  <c r="P373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V599" i="1" s="1"/>
  <c r="P361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BO347" i="1"/>
  <c r="BM347" i="1"/>
  <c r="Y347" i="1"/>
  <c r="Y351" i="1" s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Y330" i="1" s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BO315" i="1"/>
  <c r="BM315" i="1"/>
  <c r="Y315" i="1"/>
  <c r="P315" i="1"/>
  <c r="BP314" i="1"/>
  <c r="BO314" i="1"/>
  <c r="BN314" i="1"/>
  <c r="BM314" i="1"/>
  <c r="Z314" i="1"/>
  <c r="Y314" i="1"/>
  <c r="P314" i="1"/>
  <c r="X311" i="1"/>
  <c r="Y310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Y306" i="1" s="1"/>
  <c r="P304" i="1"/>
  <c r="X301" i="1"/>
  <c r="X300" i="1"/>
  <c r="BO299" i="1"/>
  <c r="BM299" i="1"/>
  <c r="Y299" i="1"/>
  <c r="S599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R599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599" i="1" s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599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5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599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19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2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2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5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599" i="1"/>
  <c r="Z69" i="1"/>
  <c r="Z75" i="1" s="1"/>
  <c r="BN69" i="1"/>
  <c r="BP69" i="1"/>
  <c r="Z71" i="1"/>
  <c r="BN71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Z115" i="1" s="1"/>
  <c r="BN111" i="1"/>
  <c r="Z113" i="1"/>
  <c r="BN113" i="1"/>
  <c r="Y116" i="1"/>
  <c r="F599" i="1"/>
  <c r="Z120" i="1"/>
  <c r="Z124" i="1" s="1"/>
  <c r="BN120" i="1"/>
  <c r="Z122" i="1"/>
  <c r="BN122" i="1"/>
  <c r="Y125" i="1"/>
  <c r="Z129" i="1"/>
  <c r="Z132" i="1" s="1"/>
  <c r="BN129" i="1"/>
  <c r="Y133" i="1"/>
  <c r="Z136" i="1"/>
  <c r="Z141" i="1" s="1"/>
  <c r="BN136" i="1"/>
  <c r="Z138" i="1"/>
  <c r="BN138" i="1"/>
  <c r="Z140" i="1"/>
  <c r="BN140" i="1"/>
  <c r="Y141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Y162" i="1"/>
  <c r="Z161" i="1"/>
  <c r="Z162" i="1" s="1"/>
  <c r="BN161" i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I599" i="1"/>
  <c r="Y196" i="1"/>
  <c r="Y197" i="1"/>
  <c r="BP188" i="1"/>
  <c r="BN188" i="1"/>
  <c r="Z188" i="1"/>
  <c r="BP192" i="1"/>
  <c r="BN192" i="1"/>
  <c r="Z192" i="1"/>
  <c r="H9" i="1"/>
  <c r="Y24" i="1"/>
  <c r="Y59" i="1"/>
  <c r="Y124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J599" i="1"/>
  <c r="Z201" i="1"/>
  <c r="Z202" i="1" s="1"/>
  <c r="BN201" i="1"/>
  <c r="BP201" i="1"/>
  <c r="Y202" i="1"/>
  <c r="Z205" i="1"/>
  <c r="Z207" i="1" s="1"/>
  <c r="BN205" i="1"/>
  <c r="BP205" i="1"/>
  <c r="Y208" i="1"/>
  <c r="Z211" i="1"/>
  <c r="Z218" i="1" s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599" i="1"/>
  <c r="Z257" i="1"/>
  <c r="Z264" i="1" s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Z286" i="1" s="1"/>
  <c r="BN283" i="1"/>
  <c r="BP283" i="1"/>
  <c r="Z285" i="1"/>
  <c r="BN285" i="1"/>
  <c r="Y286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Y311" i="1"/>
  <c r="BP308" i="1"/>
  <c r="BN308" i="1"/>
  <c r="Z308" i="1"/>
  <c r="Z310" i="1" s="1"/>
  <c r="BP316" i="1"/>
  <c r="BN316" i="1"/>
  <c r="Z316" i="1"/>
  <c r="BP320" i="1"/>
  <c r="BN320" i="1"/>
  <c r="Z320" i="1"/>
  <c r="Y329" i="1"/>
  <c r="BP328" i="1"/>
  <c r="BN328" i="1"/>
  <c r="Z328" i="1"/>
  <c r="Y339" i="1"/>
  <c r="BP332" i="1"/>
  <c r="BN332" i="1"/>
  <c r="Z332" i="1"/>
  <c r="Y338" i="1"/>
  <c r="BP336" i="1"/>
  <c r="BN336" i="1"/>
  <c r="Z336" i="1"/>
  <c r="Y252" i="1"/>
  <c r="Y275" i="1"/>
  <c r="Y280" i="1"/>
  <c r="Y287" i="1"/>
  <c r="Y296" i="1"/>
  <c r="Y301" i="1"/>
  <c r="T599" i="1"/>
  <c r="Y305" i="1"/>
  <c r="BP304" i="1"/>
  <c r="BN304" i="1"/>
  <c r="BP315" i="1"/>
  <c r="BN315" i="1"/>
  <c r="Z315" i="1"/>
  <c r="BP318" i="1"/>
  <c r="BN318" i="1"/>
  <c r="Z318" i="1"/>
  <c r="Z322" i="1" s="1"/>
  <c r="Y322" i="1"/>
  <c r="BP326" i="1"/>
  <c r="BN326" i="1"/>
  <c r="Z326" i="1"/>
  <c r="Z329" i="1" s="1"/>
  <c r="BP334" i="1"/>
  <c r="BN334" i="1"/>
  <c r="Z334" i="1"/>
  <c r="Y344" i="1"/>
  <c r="Y352" i="1"/>
  <c r="Y358" i="1"/>
  <c r="Y363" i="1"/>
  <c r="Y369" i="1"/>
  <c r="Y383" i="1"/>
  <c r="Y387" i="1"/>
  <c r="Y393" i="1"/>
  <c r="Y399" i="1"/>
  <c r="Y407" i="1"/>
  <c r="Y411" i="1"/>
  <c r="Y419" i="1"/>
  <c r="Z451" i="1"/>
  <c r="BN451" i="1"/>
  <c r="Y454" i="1"/>
  <c r="Y458" i="1"/>
  <c r="BP461" i="1"/>
  <c r="Y462" i="1"/>
  <c r="BP471" i="1"/>
  <c r="BN471" i="1"/>
  <c r="Z471" i="1"/>
  <c r="Z476" i="1" s="1"/>
  <c r="U599" i="1"/>
  <c r="Y323" i="1"/>
  <c r="Z342" i="1"/>
  <c r="Z344" i="1" s="1"/>
  <c r="BN342" i="1"/>
  <c r="Z347" i="1"/>
  <c r="BN347" i="1"/>
  <c r="BP347" i="1"/>
  <c r="Z348" i="1"/>
  <c r="BN348" i="1"/>
  <c r="Z350" i="1"/>
  <c r="BN350" i="1"/>
  <c r="Z354" i="1"/>
  <c r="Z357" i="1" s="1"/>
  <c r="BN354" i="1"/>
  <c r="BP354" i="1"/>
  <c r="Z356" i="1"/>
  <c r="BN356" i="1"/>
  <c r="Z361" i="1"/>
  <c r="Z362" i="1" s="1"/>
  <c r="BN361" i="1"/>
  <c r="BP361" i="1"/>
  <c r="Y362" i="1"/>
  <c r="Z365" i="1"/>
  <c r="BN365" i="1"/>
  <c r="BP365" i="1"/>
  <c r="Z367" i="1"/>
  <c r="BN367" i="1"/>
  <c r="Z373" i="1"/>
  <c r="Z382" i="1" s="1"/>
  <c r="BN373" i="1"/>
  <c r="BP373" i="1"/>
  <c r="Z375" i="1"/>
  <c r="BN375" i="1"/>
  <c r="Z377" i="1"/>
  <c r="BN377" i="1"/>
  <c r="Z379" i="1"/>
  <c r="BN379" i="1"/>
  <c r="Z381" i="1"/>
  <c r="BN381" i="1"/>
  <c r="Y382" i="1"/>
  <c r="Z385" i="1"/>
  <c r="Z387" i="1" s="1"/>
  <c r="BN385" i="1"/>
  <c r="BP385" i="1"/>
  <c r="Z391" i="1"/>
  <c r="Z393" i="1" s="1"/>
  <c r="BN391" i="1"/>
  <c r="Z397" i="1"/>
  <c r="Z398" i="1" s="1"/>
  <c r="BN397" i="1"/>
  <c r="X599" i="1"/>
  <c r="Z403" i="1"/>
  <c r="Z406" i="1" s="1"/>
  <c r="BN403" i="1"/>
  <c r="Z405" i="1"/>
  <c r="BN405" i="1"/>
  <c r="Y406" i="1"/>
  <c r="Z409" i="1"/>
  <c r="Z411" i="1" s="1"/>
  <c r="BN409" i="1"/>
  <c r="BP409" i="1"/>
  <c r="Z415" i="1"/>
  <c r="Z419" i="1" s="1"/>
  <c r="BN415" i="1"/>
  <c r="Z417" i="1"/>
  <c r="BN417" i="1"/>
  <c r="Y599" i="1"/>
  <c r="Y430" i="1"/>
  <c r="Z433" i="1"/>
  <c r="Z453" i="1" s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Z456" i="1"/>
  <c r="Z458" i="1" s="1"/>
  <c r="BN456" i="1"/>
  <c r="BP456" i="1"/>
  <c r="BP473" i="1"/>
  <c r="BN473" i="1"/>
  <c r="Z473" i="1"/>
  <c r="Y468" i="1"/>
  <c r="Z475" i="1"/>
  <c r="BN475" i="1"/>
  <c r="Y476" i="1"/>
  <c r="Z479" i="1"/>
  <c r="Z480" i="1" s="1"/>
  <c r="BN479" i="1"/>
  <c r="BP479" i="1"/>
  <c r="Y480" i="1"/>
  <c r="Z484" i="1"/>
  <c r="BN484" i="1"/>
  <c r="BP484" i="1"/>
  <c r="Z486" i="1"/>
  <c r="BN486" i="1"/>
  <c r="Y487" i="1"/>
  <c r="Z491" i="1"/>
  <c r="Z492" i="1" s="1"/>
  <c r="BN491" i="1"/>
  <c r="BP491" i="1"/>
  <c r="Y492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BP509" i="1"/>
  <c r="Z513" i="1"/>
  <c r="Z519" i="1" s="1"/>
  <c r="BN513" i="1"/>
  <c r="BP513" i="1"/>
  <c r="Z515" i="1"/>
  <c r="BN515" i="1"/>
  <c r="Z517" i="1"/>
  <c r="BN517" i="1"/>
  <c r="Y520" i="1"/>
  <c r="Z523" i="1"/>
  <c r="Z525" i="1" s="1"/>
  <c r="BN523" i="1"/>
  <c r="Y526" i="1"/>
  <c r="Y530" i="1"/>
  <c r="BP536" i="1"/>
  <c r="BN536" i="1"/>
  <c r="Z536" i="1"/>
  <c r="Z541" i="1" s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B599" i="1"/>
  <c r="Y488" i="1"/>
  <c r="Y505" i="1"/>
  <c r="Z528" i="1"/>
  <c r="Z529" i="1" s="1"/>
  <c r="BN528" i="1"/>
  <c r="BP528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Z569" i="1" s="1"/>
  <c r="BP567" i="1"/>
  <c r="BN567" i="1"/>
  <c r="Z567" i="1"/>
  <c r="AE599" i="1"/>
  <c r="AD599" i="1"/>
  <c r="Y576" i="1"/>
  <c r="Z505" i="1" l="1"/>
  <c r="Z487" i="1"/>
  <c r="Z368" i="1"/>
  <c r="Z351" i="1"/>
  <c r="Z252" i="1"/>
  <c r="Z240" i="1"/>
  <c r="Z232" i="1"/>
  <c r="Z177" i="1"/>
  <c r="Y589" i="1"/>
  <c r="Z196" i="1"/>
  <c r="Z169" i="1"/>
  <c r="Y591" i="1"/>
  <c r="Z557" i="1"/>
  <c r="Z338" i="1"/>
  <c r="Z274" i="1"/>
  <c r="Z594" i="1" s="1"/>
  <c r="Y593" i="1"/>
  <c r="Y590" i="1"/>
  <c r="Y592" i="1" s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<sst xmlns="http://schemas.openxmlformats.org/spreadsheetml/2006/main" count="2431" uniqueCount="775">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</sst>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2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10</v>
      </c>
      <c r="Y53" s="378">
        <f t="shared" ref="Y53:Y58" si="6">IFERROR(IF(X53="",0,CEILING((X53/$H53),1)*$H53),"")</f>
        <v>10.8</v>
      </c>
      <c r="Z53" s="36">
        <f>IFERROR(IF(Y53=0,"",ROUNDUP(Y53/H53,0)*0.02175),"")</f>
        <v>2.1749999999999999E-2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10.444444444444443</v>
      </c>
      <c r="BN53" s="64">
        <f t="shared" ref="BN53:BN58" si="8">IFERROR(Y53*I53/H53,"0")</f>
        <v>11.28</v>
      </c>
      <c r="BO53" s="64">
        <f t="shared" ref="BO53:BO58" si="9">IFERROR(1/J53*(X53/H53),"0")</f>
        <v>1.653439153439153E-2</v>
      </c>
      <c r="BP53" s="64">
        <f t="shared" ref="BP53:BP58" si="10">IFERROR(1/J53*(Y53/H53),"0")</f>
        <v>1.7857142857142856E-2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12</v>
      </c>
      <c r="Y56" s="378">
        <f t="shared" si="6"/>
        <v>12</v>
      </c>
      <c r="Z56" s="36">
        <f>IFERROR(IF(Y56=0,"",ROUNDUP(Y56/H56,0)*0.00937),"")</f>
        <v>2.811E-2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12.72</v>
      </c>
      <c r="BN56" s="64">
        <f t="shared" si="8"/>
        <v>12.72</v>
      </c>
      <c r="BO56" s="64">
        <f t="shared" si="9"/>
        <v>2.5000000000000001E-2</v>
      </c>
      <c r="BP56" s="64">
        <f t="shared" si="10"/>
        <v>2.5000000000000001E-2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3.9259259259259256</v>
      </c>
      <c r="Y59" s="379">
        <f>IFERROR(Y53/H53,"0")+IFERROR(Y54/H54,"0")+IFERROR(Y55/H55,"0")+IFERROR(Y56/H56,"0")+IFERROR(Y57/H57,"0")+IFERROR(Y58/H58,"0")</f>
        <v>4</v>
      </c>
      <c r="Z59" s="379">
        <f>IFERROR(IF(Z53="",0,Z53),"0")+IFERROR(IF(Z54="",0,Z54),"0")+IFERROR(IF(Z55="",0,Z55),"0")+IFERROR(IF(Z56="",0,Z56),"0")+IFERROR(IF(Z57="",0,Z57),"0")+IFERROR(IF(Z58="",0,Z58),"0")</f>
        <v>4.9860000000000002E-2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22</v>
      </c>
      <c r="Y60" s="379">
        <f>IFERROR(SUM(Y53:Y58),"0")</f>
        <v>22.8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0</v>
      </c>
      <c r="Y75" s="379">
        <f>IFERROR(Y68/H68,"0")+IFERROR(Y69/H69,"0")+IFERROR(Y70/H70,"0")+IFERROR(Y71/H71,"0")+IFERROR(Y72/H72,"0")+IFERROR(Y73/H73,"0")+IFERROR(Y74/H74,"0")</f>
        <v>0</v>
      </c>
      <c r="Z75" s="379">
        <f>IFERROR(IF(Z68="",0,Z68),"0")+IFERROR(IF(Z69="",0,Z69),"0")+IFERROR(IF(Z70="",0,Z70),"0")+IFERROR(IF(Z71="",0,Z71),"0")+IFERROR(IF(Z72="",0,Z72),"0")+IFERROR(IF(Z73="",0,Z73),"0")+IFERROR(IF(Z74="",0,Z74),"0")</f>
        <v>0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0</v>
      </c>
      <c r="Y76" s="379">
        <f>IFERROR(SUM(Y68:Y74),"0")</f>
        <v>0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0</v>
      </c>
      <c r="Y78" s="3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0</v>
      </c>
      <c r="Y80" s="379">
        <f>IFERROR(Y78/H78,"0")+IFERROR(Y79/H79,"0")</f>
        <v>0</v>
      </c>
      <c r="Z80" s="379">
        <f>IFERROR(IF(Z78="",0,Z78),"0")+IFERROR(IF(Z79="",0,Z79),"0")</f>
        <v>0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0</v>
      </c>
      <c r="Y81" s="379">
        <f>IFERROR(SUM(Y78:Y79),"0")</f>
        <v>0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80</v>
      </c>
      <c r="Y104" s="378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83.555555555555543</v>
      </c>
      <c r="BN104" s="64">
        <f>IFERROR(Y104*I104/H104,"0")</f>
        <v>90.24</v>
      </c>
      <c r="BO104" s="64">
        <f>IFERROR(1/J104*(X104/H104),"0")</f>
        <v>0.13227513227513224</v>
      </c>
      <c r="BP104" s="64">
        <f>IFERROR(1/J104*(Y104/H104),"0")</f>
        <v>0.14285714285714285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7.4074074074074066</v>
      </c>
      <c r="Y107" s="379">
        <f>IFERROR(Y104/H104,"0")+IFERROR(Y105/H105,"0")+IFERROR(Y106/H106,"0")</f>
        <v>8</v>
      </c>
      <c r="Z107" s="379">
        <f>IFERROR(IF(Z104="",0,Z104),"0")+IFERROR(IF(Z105="",0,Z105),"0")+IFERROR(IF(Z106="",0,Z106),"0")</f>
        <v>0.17399999999999999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80</v>
      </c>
      <c r="Y108" s="379">
        <f>IFERROR(SUM(Y104:Y106),"0")</f>
        <v>86.4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0</v>
      </c>
      <c r="Y141" s="379">
        <f>IFERROR(Y135/H135,"0")+IFERROR(Y136/H136,"0")+IFERROR(Y137/H137,"0")+IFERROR(Y138/H138,"0")+IFERROR(Y139/H139,"0")+IFERROR(Y140/H140,"0")</f>
        <v>0</v>
      </c>
      <c r="Z141" s="379">
        <f>IFERROR(IF(Z135="",0,Z135),"0")+IFERROR(IF(Z136="",0,Z136),"0")+IFERROR(IF(Z137="",0,Z137),"0")+IFERROR(IF(Z138="",0,Z138),"0")+IFERROR(IF(Z139="",0,Z139),"0")+IFERROR(IF(Z140="",0,Z140),"0")</f>
        <v>0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0</v>
      </c>
      <c r="Y142" s="379">
        <f>IFERROR(SUM(Y135:Y140),"0")</f>
        <v>0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0</v>
      </c>
      <c r="Y196" s="379">
        <f>IFERROR(Y188/H188,"0")+IFERROR(Y189/H189,"0")+IFERROR(Y190/H190,"0")+IFERROR(Y191/H191,"0")+IFERROR(Y192/H192,"0")+IFERROR(Y193/H193,"0")+IFERROR(Y194/H194,"0")+IFERROR(Y195/H195,"0")</f>
        <v>0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0</v>
      </c>
      <c r="Y197" s="379">
        <f>IFERROR(SUM(Y188:Y195),"0")</f>
        <v>0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0</v>
      </c>
      <c r="Y233" s="379">
        <f>IFERROR(SUM(Y221:Y231),"0")</f>
        <v>0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0</v>
      </c>
      <c r="Y240" s="379">
        <f>IFERROR(Y235/H235,"0")+IFERROR(Y236/H236,"0")+IFERROR(Y237/H237,"0")+IFERROR(Y238/H238,"0")+IFERROR(Y239/H239,"0")</f>
        <v>0</v>
      </c>
      <c r="Z240" s="379">
        <f>IFERROR(IF(Z235="",0,Z235),"0")+IFERROR(IF(Z236="",0,Z236),"0")+IFERROR(IF(Z237="",0,Z237),"0")+IFERROR(IF(Z238="",0,Z238),"0")+IFERROR(IF(Z239="",0,Z239),"0")</f>
        <v>0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0</v>
      </c>
      <c r="Y241" s="379">
        <f>IFERROR(SUM(Y235:Y239),"0")</f>
        <v>0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200</v>
      </c>
      <c r="Y317" s="378">
        <f t="shared" si="57"/>
        <v>205.20000000000002</v>
      </c>
      <c r="Z317" s="36">
        <f>IFERROR(IF(Y317=0,"",ROUNDUP(Y317/H317,0)*0.02175),"")</f>
        <v>0.41324999999999995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208.88888888888889</v>
      </c>
      <c r="BN317" s="64">
        <f t="shared" si="59"/>
        <v>214.32</v>
      </c>
      <c r="BO317" s="64">
        <f t="shared" si="60"/>
        <v>0.3306878306878307</v>
      </c>
      <c r="BP317" s="64">
        <f t="shared" si="61"/>
        <v>0.33928571428571425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18.518518518518519</v>
      </c>
      <c r="Y322" s="379">
        <f>IFERROR(Y314/H314,"0")+IFERROR(Y315/H315,"0")+IFERROR(Y316/H316,"0")+IFERROR(Y317/H317,"0")+IFERROR(Y318/H318,"0")+IFERROR(Y319/H319,"0")+IFERROR(Y320/H320,"0")+IFERROR(Y321/H321,"0")</f>
        <v>19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0.41324999999999995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200</v>
      </c>
      <c r="Y323" s="379">
        <f>IFERROR(SUM(Y314:Y321),"0")</f>
        <v>205.20000000000002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100</v>
      </c>
      <c r="Y325" s="378">
        <f>IFERROR(IF(X325="",0,CEILING((X325/$H325),1)*$H325),"")</f>
        <v>100.80000000000001</v>
      </c>
      <c r="Z325" s="36">
        <f>IFERROR(IF(Y325=0,"",ROUNDUP(Y325/H325,0)*0.00753),"")</f>
        <v>0.18071999999999999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106.19047619047619</v>
      </c>
      <c r="BN325" s="64">
        <f>IFERROR(Y325*I325/H325,"0")</f>
        <v>107.04</v>
      </c>
      <c r="BO325" s="64">
        <f>IFERROR(1/J325*(X325/H325),"0")</f>
        <v>0.15262515262515264</v>
      </c>
      <c r="BP325" s="64">
        <f>IFERROR(1/J325*(Y325/H325),"0")</f>
        <v>0.15384615384615385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60</v>
      </c>
      <c r="Y326" s="378">
        <f>IFERROR(IF(X326="",0,CEILING((X326/$H326),1)*$H326),"")</f>
        <v>63</v>
      </c>
      <c r="Z326" s="36">
        <f>IFERROR(IF(Y326=0,"",ROUNDUP(Y326/H326,0)*0.00753),"")</f>
        <v>0.11295000000000001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63.714285714285715</v>
      </c>
      <c r="BN326" s="64">
        <f>IFERROR(Y326*I326/H326,"0")</f>
        <v>66.900000000000006</v>
      </c>
      <c r="BO326" s="64">
        <f>IFERROR(1/J326*(X326/H326),"0")</f>
        <v>9.1575091575091569E-2</v>
      </c>
      <c r="BP326" s="64">
        <f>IFERROR(1/J326*(Y326/H326),"0")</f>
        <v>9.6153846153846145E-2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38.095238095238095</v>
      </c>
      <c r="Y329" s="379">
        <f>IFERROR(Y325/H325,"0")+IFERROR(Y326/H326,"0")+IFERROR(Y327/H327,"0")+IFERROR(Y328/H328,"0")</f>
        <v>39</v>
      </c>
      <c r="Z329" s="379">
        <f>IFERROR(IF(Z325="",0,Z325),"0")+IFERROR(IF(Z326="",0,Z326),"0")+IFERROR(IF(Z327="",0,Z327),"0")+IFERROR(IF(Z328="",0,Z328),"0")</f>
        <v>0.29366999999999999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160</v>
      </c>
      <c r="Y330" s="379">
        <f>IFERROR(SUM(Y325:Y328),"0")</f>
        <v>163.80000000000001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20</v>
      </c>
      <c r="Y342" s="378">
        <f>IFERROR(IF(X342="",0,CEILING((X342/$H342),1)*$H342),"")</f>
        <v>23.4</v>
      </c>
      <c r="Z342" s="36">
        <f>IFERROR(IF(Y342=0,"",ROUNDUP(Y342/H342,0)*0.02175),"")</f>
        <v>6.5250000000000002E-2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21.446153846153852</v>
      </c>
      <c r="BN342" s="64">
        <f>IFERROR(Y342*I342/H342,"0")</f>
        <v>25.092000000000002</v>
      </c>
      <c r="BO342" s="64">
        <f>IFERROR(1/J342*(X342/H342),"0")</f>
        <v>4.5787545787545791E-2</v>
      </c>
      <c r="BP342" s="64">
        <f>IFERROR(1/J342*(Y342/H342),"0")</f>
        <v>5.3571428571428568E-2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2.5641025641025643</v>
      </c>
      <c r="Y344" s="379">
        <f>IFERROR(Y341/H341,"0")+IFERROR(Y342/H342,"0")+IFERROR(Y343/H343,"0")</f>
        <v>3</v>
      </c>
      <c r="Z344" s="379">
        <f>IFERROR(IF(Z341="",0,Z341),"0")+IFERROR(IF(Z342="",0,Z342),"0")+IFERROR(IF(Z343="",0,Z343),"0")</f>
        <v>6.5250000000000002E-2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20</v>
      </c>
      <c r="Y345" s="379">
        <f>IFERROR(SUM(Y341:Y343),"0")</f>
        <v>23.4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6</v>
      </c>
      <c r="Y347" s="378">
        <f>IFERROR(IF(X347="",0,CEILING((X347/$H347),1)*$H347),"")</f>
        <v>6.08</v>
      </c>
      <c r="Z347" s="36">
        <f>IFERROR(IF(Y347=0,"",ROUNDUP(Y347/H347,0)*0.00753),"")</f>
        <v>1.506E-2</v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6.4736842105263159</v>
      </c>
      <c r="BN347" s="64">
        <f>IFERROR(Y347*I347/H347,"0")</f>
        <v>6.56</v>
      </c>
      <c r="BO347" s="64">
        <f>IFERROR(1/J347*(X347/H347),"0")</f>
        <v>1.2651821862348178E-2</v>
      </c>
      <c r="BP347" s="64">
        <f>IFERROR(1/J347*(Y347/H347),"0")</f>
        <v>1.282051282051282E-2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6</v>
      </c>
      <c r="Y348" s="378">
        <f>IFERROR(IF(X348="",0,CEILING((X348/$H348),1)*$H348),"")</f>
        <v>6.08</v>
      </c>
      <c r="Z348" s="36">
        <f>IFERROR(IF(Y348=0,"",ROUNDUP(Y348/H348,0)*0.00753),"")</f>
        <v>1.506E-2</v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6.5526315789473681</v>
      </c>
      <c r="BN348" s="64">
        <f>IFERROR(Y348*I348/H348,"0")</f>
        <v>6.6400000000000006</v>
      </c>
      <c r="BO348" s="64">
        <f>IFERROR(1/J348*(X348/H348),"0")</f>
        <v>1.2651821862348178E-2</v>
      </c>
      <c r="BP348" s="64">
        <f>IFERROR(1/J348*(Y348/H348),"0")</f>
        <v>1.282051282051282E-2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3.9473684210526314</v>
      </c>
      <c r="Y351" s="379">
        <f>IFERROR(Y347/H347,"0")+IFERROR(Y348/H348,"0")+IFERROR(Y349/H349,"0")+IFERROR(Y350/H350,"0")</f>
        <v>4</v>
      </c>
      <c r="Z351" s="379">
        <f>IFERROR(IF(Z347="",0,Z347),"0")+IFERROR(IF(Z348="",0,Z348),"0")+IFERROR(IF(Z349="",0,Z349),"0")+IFERROR(IF(Z350="",0,Z350),"0")</f>
        <v>3.0120000000000001E-2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12</v>
      </c>
      <c r="Y352" s="379">
        <f>IFERROR(SUM(Y347:Y350),"0")</f>
        <v>12.16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40</v>
      </c>
      <c r="Y365" s="378">
        <f>IFERROR(IF(X365="",0,CEILING((X365/$H365),1)*$H365),"")</f>
        <v>40.5</v>
      </c>
      <c r="Z365" s="36">
        <f>IFERROR(IF(Y365=0,"",ROUNDUP(Y365/H365,0)*0.02175),"")</f>
        <v>0.10874999999999999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42.785185185185185</v>
      </c>
      <c r="BN365" s="64">
        <f>IFERROR(Y365*I365/H365,"0")</f>
        <v>43.32</v>
      </c>
      <c r="BO365" s="64">
        <f>IFERROR(1/J365*(X365/H365),"0")</f>
        <v>8.8183421516754859E-2</v>
      </c>
      <c r="BP365" s="64">
        <f>IFERROR(1/J365*(Y365/H365),"0")</f>
        <v>8.9285714285714274E-2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4.9382716049382722</v>
      </c>
      <c r="Y368" s="379">
        <f>IFERROR(Y365/H365,"0")+IFERROR(Y366/H366,"0")+IFERROR(Y367/H367,"0")</f>
        <v>5</v>
      </c>
      <c r="Z368" s="379">
        <f>IFERROR(IF(Z365="",0,Z365),"0")+IFERROR(IF(Z366="",0,Z366),"0")+IFERROR(IF(Z367="",0,Z367),"0")</f>
        <v>0.10874999999999999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40</v>
      </c>
      <c r="Y369" s="379">
        <f>IFERROR(SUM(Y365:Y367),"0")</f>
        <v>40.5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150</v>
      </c>
      <c r="Y373" s="378">
        <f t="shared" ref="Y373:Y381" si="67">IFERROR(IF(X373="",0,CEILING((X373/$H373),1)*$H373),"")</f>
        <v>150</v>
      </c>
      <c r="Z373" s="36">
        <f>IFERROR(IF(Y373=0,"",ROUNDUP(Y373/H373,0)*0.02175),"")</f>
        <v>0.21749999999999997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154.80000000000001</v>
      </c>
      <c r="BN373" s="64">
        <f t="shared" ref="BN373:BN381" si="69">IFERROR(Y373*I373/H373,"0")</f>
        <v>154.80000000000001</v>
      </c>
      <c r="BO373" s="64">
        <f t="shared" ref="BO373:BO381" si="70">IFERROR(1/J373*(X373/H373),"0")</f>
        <v>0.20833333333333331</v>
      </c>
      <c r="BP373" s="64">
        <f t="shared" ref="BP373:BP381" si="71">IFERROR(1/J373*(Y373/H373),"0")</f>
        <v>0.20833333333333331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150</v>
      </c>
      <c r="Y375" s="378">
        <f t="shared" si="67"/>
        <v>150</v>
      </c>
      <c r="Z375" s="36">
        <f>IFERROR(IF(Y375=0,"",ROUNDUP(Y375/H375,0)*0.02175),"")</f>
        <v>0.21749999999999997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154.80000000000001</v>
      </c>
      <c r="BN375" s="64">
        <f t="shared" si="69"/>
        <v>154.80000000000001</v>
      </c>
      <c r="BO375" s="64">
        <f t="shared" si="70"/>
        <v>0.20833333333333331</v>
      </c>
      <c r="BP375" s="64">
        <f t="shared" si="71"/>
        <v>0.20833333333333331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720</v>
      </c>
      <c r="Y378" s="378">
        <f t="shared" si="67"/>
        <v>720</v>
      </c>
      <c r="Z378" s="36">
        <f>IFERROR(IF(Y378=0,"",ROUNDUP(Y378/H378,0)*0.02175),"")</f>
        <v>1.044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743.04000000000008</v>
      </c>
      <c r="BN378" s="64">
        <f t="shared" si="69"/>
        <v>743.04000000000008</v>
      </c>
      <c r="BO378" s="64">
        <f t="shared" si="70"/>
        <v>1</v>
      </c>
      <c r="BP378" s="64">
        <f t="shared" si="71"/>
        <v>1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68</v>
      </c>
      <c r="Y382" s="379">
        <f>IFERROR(Y373/H373,"0")+IFERROR(Y374/H374,"0")+IFERROR(Y375/H375,"0")+IFERROR(Y376/H376,"0")+IFERROR(Y377/H377,"0")+IFERROR(Y378/H378,"0")+IFERROR(Y379/H379,"0")+IFERROR(Y380/H380,"0")+IFERROR(Y381/H381,"0")</f>
        <v>68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1.4790000000000001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1020</v>
      </c>
      <c r="Y383" s="379">
        <f>IFERROR(SUM(Y373:Y381),"0")</f>
        <v>1020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1000</v>
      </c>
      <c r="Y385" s="378">
        <f>IFERROR(IF(X385="",0,CEILING((X385/$H385),1)*$H385),"")</f>
        <v>1005</v>
      </c>
      <c r="Z385" s="36">
        <f>IFERROR(IF(Y385=0,"",ROUNDUP(Y385/H385,0)*0.02175),"")</f>
        <v>1.4572499999999999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1032</v>
      </c>
      <c r="BN385" s="64">
        <f>IFERROR(Y385*I385/H385,"0")</f>
        <v>1037.1600000000001</v>
      </c>
      <c r="BO385" s="64">
        <f>IFERROR(1/J385*(X385/H385),"0")</f>
        <v>1.3888888888888888</v>
      </c>
      <c r="BP385" s="64">
        <f>IFERROR(1/J385*(Y385/H385),"0")</f>
        <v>1.3958333333333333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66.666666666666671</v>
      </c>
      <c r="Y387" s="379">
        <f>IFERROR(Y385/H385,"0")+IFERROR(Y386/H386,"0")</f>
        <v>67</v>
      </c>
      <c r="Z387" s="379">
        <f>IFERROR(IF(Z385="",0,Z385),"0")+IFERROR(IF(Z386="",0,Z386),"0")</f>
        <v>1.4572499999999999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1000</v>
      </c>
      <c r="Y388" s="379">
        <f>IFERROR(SUM(Y385:Y386),"0")</f>
        <v>1005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350</v>
      </c>
      <c r="Y414" s="378">
        <f>IFERROR(IF(X414="",0,CEILING((X414/$H414),1)*$H414),"")</f>
        <v>351</v>
      </c>
      <c r="Z414" s="36">
        <f>IFERROR(IF(Y414=0,"",ROUNDUP(Y414/H414,0)*0.02175),"")</f>
        <v>0.9787499999999999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375.30769230769232</v>
      </c>
      <c r="BN414" s="64">
        <f>IFERROR(Y414*I414/H414,"0")</f>
        <v>376.38000000000005</v>
      </c>
      <c r="BO414" s="64">
        <f>IFERROR(1/J414*(X414/H414),"0")</f>
        <v>0.80128205128205132</v>
      </c>
      <c r="BP414" s="64">
        <f>IFERROR(1/J414*(Y414/H414),"0")</f>
        <v>0.80357142857142849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44.871794871794876</v>
      </c>
      <c r="Y419" s="379">
        <f>IFERROR(Y414/H414,"0")+IFERROR(Y415/H415,"0")+IFERROR(Y416/H416,"0")+IFERROR(Y417/H417,"0")+IFERROR(Y418/H418,"0")</f>
        <v>45</v>
      </c>
      <c r="Z419" s="379">
        <f>IFERROR(IF(Z414="",0,Z414),"0")+IFERROR(IF(Z415="",0,Z415),"0")+IFERROR(IF(Z416="",0,Z416),"0")+IFERROR(IF(Z417="",0,Z417),"0")+IFERROR(IF(Z418="",0,Z418),"0")</f>
        <v>0.9787499999999999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350</v>
      </c>
      <c r="Y420" s="379">
        <f>IFERROR(SUM(Y414:Y418),"0")</f>
        <v>351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25</v>
      </c>
      <c r="Y433" s="378">
        <f t="shared" si="72"/>
        <v>25.200000000000003</v>
      </c>
      <c r="Z433" s="36">
        <f>IFERROR(IF(Y433=0,"",ROUNDUP(Y433/H433,0)*0.00753),"")</f>
        <v>4.5179999999999998E-2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26.369047619047617</v>
      </c>
      <c r="BN433" s="64">
        <f t="shared" si="74"/>
        <v>26.580000000000002</v>
      </c>
      <c r="BO433" s="64">
        <f t="shared" si="75"/>
        <v>3.815628815628816E-2</v>
      </c>
      <c r="BP433" s="64">
        <f t="shared" si="76"/>
        <v>3.8461538461538464E-2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30</v>
      </c>
      <c r="Y434" s="378">
        <f t="shared" si="72"/>
        <v>33.6</v>
      </c>
      <c r="Z434" s="36">
        <f>IFERROR(IF(Y434=0,"",ROUNDUP(Y434/H434,0)*0.00753),"")</f>
        <v>6.0240000000000002E-2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31.642857142857135</v>
      </c>
      <c r="BN434" s="64">
        <f t="shared" si="74"/>
        <v>35.44</v>
      </c>
      <c r="BO434" s="64">
        <f t="shared" si="75"/>
        <v>4.5787545787545784E-2</v>
      </c>
      <c r="BP434" s="64">
        <f t="shared" si="76"/>
        <v>5.128205128205128E-2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120</v>
      </c>
      <c r="Y435" s="378">
        <f t="shared" si="72"/>
        <v>121.80000000000001</v>
      </c>
      <c r="Z435" s="36">
        <f>IFERROR(IF(Y435=0,"",ROUNDUP(Y435/H435,0)*0.00753),"")</f>
        <v>0.21837000000000001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126.57142857142854</v>
      </c>
      <c r="BN435" s="64">
        <f t="shared" si="74"/>
        <v>128.47</v>
      </c>
      <c r="BO435" s="64">
        <f t="shared" si="75"/>
        <v>0.18315018315018314</v>
      </c>
      <c r="BP435" s="64">
        <f t="shared" si="76"/>
        <v>0.1858974358974359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41.666666666666664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43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0.32379000000000002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175</v>
      </c>
      <c r="Y454" s="379">
        <f>IFERROR(SUM(Y432:Y452),"0")</f>
        <v>180.60000000000002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80</v>
      </c>
      <c r="Y471" s="378">
        <f t="shared" si="78"/>
        <v>84</v>
      </c>
      <c r="Z471" s="36">
        <f>IFERROR(IF(Y471=0,"",ROUNDUP(Y471/H471,0)*0.00753),"")</f>
        <v>0.15060000000000001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84.380952380952365</v>
      </c>
      <c r="BN471" s="64">
        <f t="shared" si="80"/>
        <v>88.6</v>
      </c>
      <c r="BO471" s="64">
        <f t="shared" si="81"/>
        <v>0.1221001221001221</v>
      </c>
      <c r="BP471" s="64">
        <f t="shared" si="82"/>
        <v>0.12820512820512819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19.047619047619047</v>
      </c>
      <c r="Y476" s="379">
        <f>IFERROR(Y470/H470,"0")+IFERROR(Y471/H471,"0")+IFERROR(Y472/H472,"0")+IFERROR(Y473/H473,"0")+IFERROR(Y474/H474,"0")+IFERROR(Y475/H475,"0")</f>
        <v>20</v>
      </c>
      <c r="Z476" s="379">
        <f>IFERROR(IF(Z470="",0,Z470),"0")+IFERROR(IF(Z471="",0,Z471),"0")+IFERROR(IF(Z472="",0,Z472),"0")+IFERROR(IF(Z473="",0,Z473),"0")+IFERROR(IF(Z474="",0,Z474),"0")+IFERROR(IF(Z475="",0,Z475),"0")</f>
        <v>0.15060000000000001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80</v>
      </c>
      <c r="Y477" s="379">
        <f>IFERROR(SUM(Y470:Y475),"0")</f>
        <v>84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100</v>
      </c>
      <c r="Y500" s="378">
        <f t="shared" si="83"/>
        <v>100.32000000000001</v>
      </c>
      <c r="Z500" s="36">
        <f t="shared" si="84"/>
        <v>0.22724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106.81818181818181</v>
      </c>
      <c r="BN500" s="64">
        <f t="shared" si="86"/>
        <v>107.16</v>
      </c>
      <c r="BO500" s="64">
        <f t="shared" si="87"/>
        <v>0.18210955710955709</v>
      </c>
      <c r="BP500" s="64">
        <f t="shared" si="88"/>
        <v>0.18269230769230771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220</v>
      </c>
      <c r="Y502" s="378">
        <f t="shared" si="83"/>
        <v>221.76000000000002</v>
      </c>
      <c r="Z502" s="36">
        <f t="shared" si="84"/>
        <v>0.50231999999999999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234.99999999999997</v>
      </c>
      <c r="BN502" s="64">
        <f t="shared" si="86"/>
        <v>236.88</v>
      </c>
      <c r="BO502" s="64">
        <f t="shared" si="87"/>
        <v>0.40064102564102566</v>
      </c>
      <c r="BP502" s="64">
        <f t="shared" si="88"/>
        <v>0.40384615384615385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60.606060606060602</v>
      </c>
      <c r="Y505" s="379">
        <f>IFERROR(Y497/H497,"0")+IFERROR(Y498/H498,"0")+IFERROR(Y499/H499,"0")+IFERROR(Y500/H500,"0")+IFERROR(Y501/H501,"0")+IFERROR(Y502/H502,"0")+IFERROR(Y503/H503,"0")+IFERROR(Y504/H504,"0")</f>
        <v>61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0.72955999999999999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320</v>
      </c>
      <c r="Y506" s="379">
        <f>IFERROR(SUM(Y497:Y504),"0")</f>
        <v>322.08000000000004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250</v>
      </c>
      <c r="Y508" s="378">
        <f>IFERROR(IF(X508="",0,CEILING((X508/$H508),1)*$H508),"")</f>
        <v>253.44</v>
      </c>
      <c r="Z508" s="36">
        <f>IFERROR(IF(Y508=0,"",ROUNDUP(Y508/H508,0)*0.01196),"")</f>
        <v>0.57408000000000003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267.04545454545456</v>
      </c>
      <c r="BN508" s="64">
        <f>IFERROR(Y508*I508/H508,"0")</f>
        <v>270.71999999999997</v>
      </c>
      <c r="BO508" s="64">
        <f>IFERROR(1/J508*(X508/H508),"0")</f>
        <v>0.45527389277389274</v>
      </c>
      <c r="BP508" s="64">
        <f>IFERROR(1/J508*(Y508/H508),"0")</f>
        <v>0.46153846153846156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47.348484848484844</v>
      </c>
      <c r="Y510" s="379">
        <f>IFERROR(Y508/H508,"0")+IFERROR(Y509/H509,"0")</f>
        <v>48</v>
      </c>
      <c r="Z510" s="379">
        <f>IFERROR(IF(Z508="",0,Z508),"0")+IFERROR(IF(Z509="",0,Z509),"0")</f>
        <v>0.57408000000000003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250</v>
      </c>
      <c r="Y511" s="379">
        <f>IFERROR(SUM(Y508:Y509),"0")</f>
        <v>253.44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150</v>
      </c>
      <c r="Y513" s="378">
        <f t="shared" ref="Y513:Y518" si="89">IFERROR(IF(X513="",0,CEILING((X513/$H513),1)*$H513),"")</f>
        <v>153.12</v>
      </c>
      <c r="Z513" s="36">
        <f>IFERROR(IF(Y513=0,"",ROUNDUP(Y513/H513,0)*0.01196),"")</f>
        <v>0.34683999999999998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160.22727272727272</v>
      </c>
      <c r="BN513" s="64">
        <f t="shared" ref="BN513:BN518" si="91">IFERROR(Y513*I513/H513,"0")</f>
        <v>163.56</v>
      </c>
      <c r="BO513" s="64">
        <f t="shared" ref="BO513:BO518" si="92">IFERROR(1/J513*(X513/H513),"0")</f>
        <v>0.27316433566433568</v>
      </c>
      <c r="BP513" s="64">
        <f t="shared" ref="BP513:BP518" si="93">IFERROR(1/J513*(Y513/H513),"0")</f>
        <v>0.27884615384615385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90</v>
      </c>
      <c r="Y514" s="378">
        <f t="shared" si="89"/>
        <v>95.04</v>
      </c>
      <c r="Z514" s="36">
        <f>IFERROR(IF(Y514=0,"",ROUNDUP(Y514/H514,0)*0.01196),"")</f>
        <v>0.21528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96.136363636363626</v>
      </c>
      <c r="BN514" s="64">
        <f t="shared" si="91"/>
        <v>101.52000000000001</v>
      </c>
      <c r="BO514" s="64">
        <f t="shared" si="92"/>
        <v>0.16389860139860138</v>
      </c>
      <c r="BP514" s="64">
        <f t="shared" si="93"/>
        <v>0.17307692307692307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70</v>
      </c>
      <c r="Y515" s="378">
        <f t="shared" si="89"/>
        <v>73.92</v>
      </c>
      <c r="Z515" s="36">
        <f>IFERROR(IF(Y515=0,"",ROUNDUP(Y515/H515,0)*0.01196),"")</f>
        <v>0.16744000000000001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74.772727272727266</v>
      </c>
      <c r="BN515" s="64">
        <f t="shared" si="91"/>
        <v>78.959999999999994</v>
      </c>
      <c r="BO515" s="64">
        <f t="shared" si="92"/>
        <v>0.12747668997668998</v>
      </c>
      <c r="BP515" s="64">
        <f t="shared" si="93"/>
        <v>0.13461538461538464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58.712121212121211</v>
      </c>
      <c r="Y519" s="379">
        <f>IFERROR(Y513/H513,"0")+IFERROR(Y514/H514,"0")+IFERROR(Y515/H515,"0")+IFERROR(Y516/H516,"0")+IFERROR(Y517/H517,"0")+IFERROR(Y518/H518,"0")</f>
        <v>61</v>
      </c>
      <c r="Z519" s="379">
        <f>IFERROR(IF(Z513="",0,Z513),"0")+IFERROR(IF(Z514="",0,Z514),"0")+IFERROR(IF(Z515="",0,Z515),"0")+IFERROR(IF(Z516="",0,Z516),"0")+IFERROR(IF(Z517="",0,Z517),"0")+IFERROR(IF(Z518="",0,Z518),"0")</f>
        <v>0.72955999999999999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310</v>
      </c>
      <c r="Y520" s="379">
        <f>IFERROR(SUM(Y513:Y518),"0")</f>
        <v>322.08000000000004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100</v>
      </c>
      <c r="Y536" s="378">
        <f t="shared" si="94"/>
        <v>108</v>
      </c>
      <c r="Z536" s="36">
        <f>IFERROR(IF(Y536=0,"",ROUNDUP(Y536/H536,0)*0.02175),"")</f>
        <v>0.19574999999999998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104</v>
      </c>
      <c r="BN536" s="64">
        <f t="shared" si="96"/>
        <v>112.32000000000001</v>
      </c>
      <c r="BO536" s="64">
        <f t="shared" si="97"/>
        <v>0.14880952380952381</v>
      </c>
      <c r="BP536" s="64">
        <f t="shared" si="98"/>
        <v>0.1607142857142857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8.3333333333333339</v>
      </c>
      <c r="Y541" s="379">
        <f>IFERROR(Y534/H534,"0")+IFERROR(Y535/H535,"0")+IFERROR(Y536/H536,"0")+IFERROR(Y537/H537,"0")+IFERROR(Y538/H538,"0")+IFERROR(Y539/H539,"0")+IFERROR(Y540/H540,"0")</f>
        <v>9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0.19574999999999998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100</v>
      </c>
      <c r="Y542" s="379">
        <f>IFERROR(SUM(Y534:Y540),"0")</f>
        <v>108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100</v>
      </c>
      <c r="Y552" s="378">
        <f t="shared" si="99"/>
        <v>100.80000000000001</v>
      </c>
      <c r="Z552" s="36">
        <f>IFERROR(IF(Y552=0,"",ROUNDUP(Y552/H552,0)*0.00753),"")</f>
        <v>0.18071999999999999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106.19047619047619</v>
      </c>
      <c r="BN552" s="64">
        <f t="shared" si="101"/>
        <v>107.04</v>
      </c>
      <c r="BO552" s="64">
        <f t="shared" si="102"/>
        <v>0.15262515262515264</v>
      </c>
      <c r="BP552" s="64">
        <f t="shared" si="103"/>
        <v>0.15384615384615385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23.80952380952381</v>
      </c>
      <c r="Y557" s="379">
        <f>IFERROR(Y551/H551,"0")+IFERROR(Y552/H552,"0")+IFERROR(Y553/H553,"0")+IFERROR(Y554/H554,"0")+IFERROR(Y555/H555,"0")+IFERROR(Y556/H556,"0")</f>
        <v>24</v>
      </c>
      <c r="Z557" s="379">
        <f>IFERROR(IF(Z551="",0,Z551),"0")+IFERROR(IF(Z552="",0,Z552),"0")+IFERROR(IF(Z553="",0,Z553),"0")+IFERROR(IF(Z554="",0,Z554),"0")+IFERROR(IF(Z555="",0,Z555),"0")+IFERROR(IF(Z556="",0,Z556),"0")</f>
        <v>0.18071999999999999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100</v>
      </c>
      <c r="Y558" s="379">
        <f>IFERROR(SUM(Y551:Y556),"0")</f>
        <v>100.80000000000001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50</v>
      </c>
      <c r="Y560" s="378">
        <f>IFERROR(IF(X560="",0,CEILING((X560/$H560),1)*$H560),"")</f>
        <v>54.6</v>
      </c>
      <c r="Z560" s="36">
        <f>IFERROR(IF(Y560=0,"",ROUNDUP(Y560/H560,0)*0.02175),"")</f>
        <v>0.15225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53.61538461538462</v>
      </c>
      <c r="BN560" s="64">
        <f>IFERROR(Y560*I560/H560,"0")</f>
        <v>58.548000000000009</v>
      </c>
      <c r="BO560" s="64">
        <f>IFERROR(1/J560*(X560/H560),"0")</f>
        <v>0.11446886446886446</v>
      </c>
      <c r="BP560" s="64">
        <f>IFERROR(1/J560*(Y560/H560),"0")</f>
        <v>0.125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6.4102564102564106</v>
      </c>
      <c r="Y562" s="379">
        <f>IFERROR(Y560/H560,"0")+IFERROR(Y561/H561,"0")</f>
        <v>7</v>
      </c>
      <c r="Z562" s="379">
        <f>IFERROR(IF(Z560="",0,Z560),"0")+IFERROR(IF(Z561="",0,Z561),"0")</f>
        <v>0.15225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50</v>
      </c>
      <c r="Y563" s="379">
        <f>IFERROR(SUM(Y560:Y561),"0")</f>
        <v>54.6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4289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4355.8600000000006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4495.4891444423019</v>
      </c>
      <c r="Y590" s="379">
        <f>IFERROR(SUM(BN22:BN586),"0")</f>
        <v>4566.09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7</v>
      </c>
      <c r="Y591" s="38">
        <f>ROUNDUP(SUM(BP22:BP586),0)</f>
        <v>8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4670.4891444423019</v>
      </c>
      <c r="Y592" s="379">
        <f>GrossWeightTotalR+PalletQtyTotalR*25</f>
        <v>4766.09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524.86936000971093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535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8.0862100000000012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22.8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599" s="46">
        <f>IFERROR(Y104*1,"0")+IFERROR(Y105*1,"0")+IFERROR(Y106*1,"0")+IFERROR(Y110*1,"0")+IFERROR(Y111*1,"0")+IFERROR(Y112*1,"0")+IFERROR(Y113*1,"0")+IFERROR(Y114*1,"0")</f>
        <v>86.4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0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404.55999999999995</v>
      </c>
      <c r="V599" s="46">
        <f>IFERROR(Y361*1,"0")+IFERROR(Y365*1,"0")+IFERROR(Y366*1,"0")+IFERROR(Y367*1,"0")</f>
        <v>40.5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2025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351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180.60000000000002</v>
      </c>
      <c r="Z599" s="46">
        <f>IFERROR(Y466*1,"0")+IFERROR(Y470*1,"0")+IFERROR(Y471*1,"0")+IFERROR(Y472*1,"0")+IFERROR(Y473*1,"0")+IFERROR(Y474*1,"0")+IFERROR(Y475*1,"0")+IFERROR(Y479*1,"0")</f>
        <v>84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897.59999999999991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263.40000000000003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2024-09-03T09:17:15Z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