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88090E-9630-4665-8C70-921211E57EA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P580" i="1" s="1"/>
  <c r="BO579" i="1"/>
  <c r="BM579" i="1"/>
  <c r="Y579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5" i="1" s="1"/>
  <c r="Y571" i="1"/>
  <c r="Y576" i="1" s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Z561" i="1" s="1"/>
  <c r="Y554" i="1"/>
  <c r="Y562" i="1" s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AD605" i="1" s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Y514" i="1" s="1"/>
  <c r="P511" i="1"/>
  <c r="X509" i="1"/>
  <c r="X508" i="1"/>
  <c r="BO507" i="1"/>
  <c r="BM507" i="1"/>
  <c r="Y507" i="1"/>
  <c r="BP507" i="1" s="1"/>
  <c r="P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6" i="1"/>
  <c r="Y495" i="1"/>
  <c r="X495" i="1"/>
  <c r="BP494" i="1"/>
  <c r="BO494" i="1"/>
  <c r="BN494" i="1"/>
  <c r="BM494" i="1"/>
  <c r="Z494" i="1"/>
  <c r="Z495" i="1" s="1"/>
  <c r="Y494" i="1"/>
  <c r="AB605" i="1" s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Y479" i="1" s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N441" i="1"/>
  <c r="BM441" i="1"/>
  <c r="Z441" i="1"/>
  <c r="Y441" i="1"/>
  <c r="BP441" i="1" s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P435" i="1"/>
  <c r="BO435" i="1"/>
  <c r="BN435" i="1"/>
  <c r="BM435" i="1"/>
  <c r="Z435" i="1"/>
  <c r="Y435" i="1"/>
  <c r="P435" i="1"/>
  <c r="X433" i="1"/>
  <c r="Y432" i="1"/>
  <c r="X432" i="1"/>
  <c r="BP431" i="1"/>
  <c r="BO431" i="1"/>
  <c r="BN431" i="1"/>
  <c r="BM431" i="1"/>
  <c r="Z431" i="1"/>
  <c r="Z432" i="1" s="1"/>
  <c r="Y431" i="1"/>
  <c r="Y605" i="1" s="1"/>
  <c r="P431" i="1"/>
  <c r="X427" i="1"/>
  <c r="Y426" i="1"/>
  <c r="X426" i="1"/>
  <c r="BP425" i="1"/>
  <c r="BO425" i="1"/>
  <c r="BN425" i="1"/>
  <c r="BM425" i="1"/>
  <c r="Z425" i="1"/>
  <c r="Z426" i="1" s="1"/>
  <c r="Y425" i="1"/>
  <c r="Y427" i="1" s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Y422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BP406" i="1" s="1"/>
  <c r="P406" i="1"/>
  <c r="BP405" i="1"/>
  <c r="BO405" i="1"/>
  <c r="BN405" i="1"/>
  <c r="BM405" i="1"/>
  <c r="Z405" i="1"/>
  <c r="Y405" i="1"/>
  <c r="X402" i="1"/>
  <c r="X401" i="1"/>
  <c r="BO400" i="1"/>
  <c r="BM400" i="1"/>
  <c r="Y400" i="1"/>
  <c r="Y402" i="1" s="1"/>
  <c r="P400" i="1"/>
  <c r="BP399" i="1"/>
  <c r="BO399" i="1"/>
  <c r="BN399" i="1"/>
  <c r="BM399" i="1"/>
  <c r="Z399" i="1"/>
  <c r="Y399" i="1"/>
  <c r="Y401" i="1" s="1"/>
  <c r="P399" i="1"/>
  <c r="X397" i="1"/>
  <c r="X396" i="1"/>
  <c r="BP395" i="1"/>
  <c r="BO395" i="1"/>
  <c r="BN395" i="1"/>
  <c r="BM395" i="1"/>
  <c r="Z395" i="1"/>
  <c r="Y395" i="1"/>
  <c r="P395" i="1"/>
  <c r="BO394" i="1"/>
  <c r="BM394" i="1"/>
  <c r="Y394" i="1"/>
  <c r="Y396" i="1" s="1"/>
  <c r="P394" i="1"/>
  <c r="BP393" i="1"/>
  <c r="BO393" i="1"/>
  <c r="BN393" i="1"/>
  <c r="BM393" i="1"/>
  <c r="Z393" i="1"/>
  <c r="Y393" i="1"/>
  <c r="Y397" i="1" s="1"/>
  <c r="P393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Y390" i="1" s="1"/>
  <c r="P388" i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W605" i="1" s="1"/>
  <c r="P376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X366" i="1"/>
  <c r="X365" i="1"/>
  <c r="BO364" i="1"/>
  <c r="BM364" i="1"/>
  <c r="Y364" i="1"/>
  <c r="V605" i="1" s="1"/>
  <c r="P364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Y355" i="1" s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BP344" i="1"/>
  <c r="BO344" i="1"/>
  <c r="BN344" i="1"/>
  <c r="BM344" i="1"/>
  <c r="Z344" i="1"/>
  <c r="Y344" i="1"/>
  <c r="Y348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41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BO318" i="1"/>
  <c r="BM318" i="1"/>
  <c r="Y318" i="1"/>
  <c r="Y325" i="1" s="1"/>
  <c r="P318" i="1"/>
  <c r="BP317" i="1"/>
  <c r="BO317" i="1"/>
  <c r="BN317" i="1"/>
  <c r="BM317" i="1"/>
  <c r="Z317" i="1"/>
  <c r="Y317" i="1"/>
  <c r="P317" i="1"/>
  <c r="X314" i="1"/>
  <c r="Y313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Y290" i="1" s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Y268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Y244" i="1" s="1"/>
  <c r="P238" i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Y236" i="1" s="1"/>
  <c r="P224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Y222" i="1" s="1"/>
  <c r="P214" i="1"/>
  <c r="BP213" i="1"/>
  <c r="BO213" i="1"/>
  <c r="BN213" i="1"/>
  <c r="BM213" i="1"/>
  <c r="Z213" i="1"/>
  <c r="Y213" i="1"/>
  <c r="Y221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I605" i="1" s="1"/>
  <c r="P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H605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5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05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Y96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X82" i="1"/>
  <c r="X81" i="1"/>
  <c r="BO80" i="1"/>
  <c r="BM80" i="1"/>
  <c r="Y80" i="1"/>
  <c r="Y82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5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23" i="1"/>
  <c r="X599" i="1" s="1"/>
  <c r="BO22" i="1"/>
  <c r="X597" i="1" s="1"/>
  <c r="BM22" i="1"/>
  <c r="X596" i="1" s="1"/>
  <c r="X598" i="1" s="1"/>
  <c r="Y22" i="1"/>
  <c r="B60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595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BP63" i="1"/>
  <c r="D605" i="1"/>
  <c r="Z69" i="1"/>
  <c r="Z76" i="1" s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Z101" i="1" s="1"/>
  <c r="BN98" i="1"/>
  <c r="BP98" i="1"/>
  <c r="Z100" i="1"/>
  <c r="BN100" i="1"/>
  <c r="Y101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Y118" i="1"/>
  <c r="Z122" i="1"/>
  <c r="Z127" i="1" s="1"/>
  <c r="BN122" i="1"/>
  <c r="BP122" i="1"/>
  <c r="Z124" i="1"/>
  <c r="BN124" i="1"/>
  <c r="Z126" i="1"/>
  <c r="BN126" i="1"/>
  <c r="Y127" i="1"/>
  <c r="Z130" i="1"/>
  <c r="Z135" i="1" s="1"/>
  <c r="BN130" i="1"/>
  <c r="BP130" i="1"/>
  <c r="Z131" i="1"/>
  <c r="BN131" i="1"/>
  <c r="Z133" i="1"/>
  <c r="BN133" i="1"/>
  <c r="Y136" i="1"/>
  <c r="Z139" i="1"/>
  <c r="Z144" i="1" s="1"/>
  <c r="BN139" i="1"/>
  <c r="BP139" i="1"/>
  <c r="Z141" i="1"/>
  <c r="BN141" i="1"/>
  <c r="Z143" i="1"/>
  <c r="BN143" i="1"/>
  <c r="Z147" i="1"/>
  <c r="Z149" i="1" s="1"/>
  <c r="BN147" i="1"/>
  <c r="BP147" i="1"/>
  <c r="Y150" i="1"/>
  <c r="G605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BN169" i="1"/>
  <c r="BP169" i="1"/>
  <c r="Z171" i="1"/>
  <c r="BN171" i="1"/>
  <c r="Y172" i="1"/>
  <c r="Z175" i="1"/>
  <c r="BN175" i="1"/>
  <c r="BP175" i="1"/>
  <c r="Z177" i="1"/>
  <c r="BN177" i="1"/>
  <c r="Z179" i="1"/>
  <c r="BN179" i="1"/>
  <c r="Y180" i="1"/>
  <c r="Z183" i="1"/>
  <c r="BN183" i="1"/>
  <c r="BP183" i="1"/>
  <c r="Z185" i="1"/>
  <c r="BN185" i="1"/>
  <c r="Y186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BP204" i="1"/>
  <c r="Y205" i="1"/>
  <c r="Z208" i="1"/>
  <c r="Z210" i="1" s="1"/>
  <c r="BN208" i="1"/>
  <c r="BP208" i="1"/>
  <c r="Y211" i="1"/>
  <c r="Z214" i="1"/>
  <c r="Z221" i="1" s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Z267" i="1" s="1"/>
  <c r="BN260" i="1"/>
  <c r="BP260" i="1"/>
  <c r="Z262" i="1"/>
  <c r="BN262" i="1"/>
  <c r="Z264" i="1"/>
  <c r="BN264" i="1"/>
  <c r="Z266" i="1"/>
  <c r="BN266" i="1"/>
  <c r="Y267" i="1"/>
  <c r="Z271" i="1"/>
  <c r="Z277" i="1" s="1"/>
  <c r="BN271" i="1"/>
  <c r="BP271" i="1"/>
  <c r="Z272" i="1"/>
  <c r="BN272" i="1"/>
  <c r="Z274" i="1"/>
  <c r="BN274" i="1"/>
  <c r="Z276" i="1"/>
  <c r="BN276" i="1"/>
  <c r="Y277" i="1"/>
  <c r="BP288" i="1"/>
  <c r="BN288" i="1"/>
  <c r="Z288" i="1"/>
  <c r="R605" i="1"/>
  <c r="Y298" i="1"/>
  <c r="BP293" i="1"/>
  <c r="BN293" i="1"/>
  <c r="Z293" i="1"/>
  <c r="BP297" i="1"/>
  <c r="BN297" i="1"/>
  <c r="Z297" i="1"/>
  <c r="Y299" i="1"/>
  <c r="S605" i="1"/>
  <c r="Y303" i="1"/>
  <c r="BP302" i="1"/>
  <c r="BN302" i="1"/>
  <c r="Z302" i="1"/>
  <c r="Z303" i="1" s="1"/>
  <c r="Y304" i="1"/>
  <c r="T605" i="1"/>
  <c r="Y308" i="1"/>
  <c r="BP307" i="1"/>
  <c r="BN307" i="1"/>
  <c r="Z307" i="1"/>
  <c r="Z308" i="1" s="1"/>
  <c r="Y309" i="1"/>
  <c r="Y314" i="1"/>
  <c r="BP311" i="1"/>
  <c r="BN311" i="1"/>
  <c r="Z311" i="1"/>
  <c r="Z313" i="1" s="1"/>
  <c r="H9" i="1"/>
  <c r="Y24" i="1"/>
  <c r="Y59" i="1"/>
  <c r="Y111" i="1"/>
  <c r="Y128" i="1"/>
  <c r="Y173" i="1"/>
  <c r="Y199" i="1"/>
  <c r="Y255" i="1"/>
  <c r="Y278" i="1"/>
  <c r="P605" i="1"/>
  <c r="Y282" i="1"/>
  <c r="BP281" i="1"/>
  <c r="BN281" i="1"/>
  <c r="Z281" i="1"/>
  <c r="Z282" i="1" s="1"/>
  <c r="Y283" i="1"/>
  <c r="Q605" i="1"/>
  <c r="Y289" i="1"/>
  <c r="BP286" i="1"/>
  <c r="BN286" i="1"/>
  <c r="Z286" i="1"/>
  <c r="BP295" i="1"/>
  <c r="BN295" i="1"/>
  <c r="Z295" i="1"/>
  <c r="Z347" i="1"/>
  <c r="U605" i="1"/>
  <c r="Z318" i="1"/>
  <c r="Z325" i="1" s="1"/>
  <c r="BN318" i="1"/>
  <c r="BP318" i="1"/>
  <c r="Z319" i="1"/>
  <c r="BN319" i="1"/>
  <c r="Z321" i="1"/>
  <c r="BN321" i="1"/>
  <c r="Z323" i="1"/>
  <c r="BN323" i="1"/>
  <c r="Y326" i="1"/>
  <c r="Z329" i="1"/>
  <c r="Z332" i="1" s="1"/>
  <c r="BN329" i="1"/>
  <c r="BP329" i="1"/>
  <c r="Z331" i="1"/>
  <c r="BN331" i="1"/>
  <c r="Z335" i="1"/>
  <c r="BN335" i="1"/>
  <c r="BP335" i="1"/>
  <c r="Z337" i="1"/>
  <c r="BN337" i="1"/>
  <c r="Z339" i="1"/>
  <c r="BN339" i="1"/>
  <c r="Y342" i="1"/>
  <c r="Z345" i="1"/>
  <c r="BN345" i="1"/>
  <c r="BP345" i="1"/>
  <c r="Z350" i="1"/>
  <c r="Z354" i="1" s="1"/>
  <c r="BN350" i="1"/>
  <c r="BP350" i="1"/>
  <c r="Z351" i="1"/>
  <c r="BN351" i="1"/>
  <c r="Z353" i="1"/>
  <c r="BN353" i="1"/>
  <c r="Y354" i="1"/>
  <c r="Z357" i="1"/>
  <c r="Z360" i="1" s="1"/>
  <c r="BN357" i="1"/>
  <c r="BP357" i="1"/>
  <c r="Z359" i="1"/>
  <c r="BN359" i="1"/>
  <c r="Y360" i="1"/>
  <c r="Z364" i="1"/>
  <c r="Z365" i="1" s="1"/>
  <c r="BN364" i="1"/>
  <c r="BP364" i="1"/>
  <c r="Y365" i="1"/>
  <c r="Z368" i="1"/>
  <c r="Z371" i="1" s="1"/>
  <c r="BN368" i="1"/>
  <c r="BP368" i="1"/>
  <c r="Z370" i="1"/>
  <c r="BN370" i="1"/>
  <c r="Y371" i="1"/>
  <c r="Z376" i="1"/>
  <c r="Z385" i="1" s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Y391" i="1"/>
  <c r="Z394" i="1"/>
  <c r="Z396" i="1" s="1"/>
  <c r="BN394" i="1"/>
  <c r="BP394" i="1"/>
  <c r="Z400" i="1"/>
  <c r="Z401" i="1" s="1"/>
  <c r="BN400" i="1"/>
  <c r="BP400" i="1"/>
  <c r="X605" i="1"/>
  <c r="Z406" i="1"/>
  <c r="Z409" i="1" s="1"/>
  <c r="BN406" i="1"/>
  <c r="Z408" i="1"/>
  <c r="BN408" i="1"/>
  <c r="Y409" i="1"/>
  <c r="Z412" i="1"/>
  <c r="Z414" i="1" s="1"/>
  <c r="BN412" i="1"/>
  <c r="BP412" i="1"/>
  <c r="Y415" i="1"/>
  <c r="Z418" i="1"/>
  <c r="Z422" i="1" s="1"/>
  <c r="BN418" i="1"/>
  <c r="Z420" i="1"/>
  <c r="BN420" i="1"/>
  <c r="Y423" i="1"/>
  <c r="Y433" i="1"/>
  <c r="Y457" i="1"/>
  <c r="Z436" i="1"/>
  <c r="BN436" i="1"/>
  <c r="Z438" i="1"/>
  <c r="BN438" i="1"/>
  <c r="Z440" i="1"/>
  <c r="BN440" i="1"/>
  <c r="BP445" i="1"/>
  <c r="BN445" i="1"/>
  <c r="Z445" i="1"/>
  <c r="BP450" i="1"/>
  <c r="BN450" i="1"/>
  <c r="Z450" i="1"/>
  <c r="BP454" i="1"/>
  <c r="BN454" i="1"/>
  <c r="Z454" i="1"/>
  <c r="BP475" i="1"/>
  <c r="BN475" i="1"/>
  <c r="Z475" i="1"/>
  <c r="BP488" i="1"/>
  <c r="BN488" i="1"/>
  <c r="Z488" i="1"/>
  <c r="Z490" i="1" s="1"/>
  <c r="BP503" i="1"/>
  <c r="BN503" i="1"/>
  <c r="Z503" i="1"/>
  <c r="Y366" i="1"/>
  <c r="Y386" i="1"/>
  <c r="Y410" i="1"/>
  <c r="BP443" i="1"/>
  <c r="BN443" i="1"/>
  <c r="Z443" i="1"/>
  <c r="BP448" i="1"/>
  <c r="BN448" i="1"/>
  <c r="Z448" i="1"/>
  <c r="Z456" i="1" s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Y490" i="1"/>
  <c r="BP501" i="1"/>
  <c r="BN501" i="1"/>
  <c r="Z501" i="1"/>
  <c r="Y509" i="1"/>
  <c r="Y513" i="1"/>
  <c r="BP521" i="1"/>
  <c r="BN521" i="1"/>
  <c r="Z521" i="1"/>
  <c r="Z522" i="1" s="1"/>
  <c r="Y523" i="1"/>
  <c r="Y528" i="1"/>
  <c r="BP525" i="1"/>
  <c r="BN525" i="1"/>
  <c r="Z525" i="1"/>
  <c r="BP548" i="1"/>
  <c r="BN548" i="1"/>
  <c r="Z548" i="1"/>
  <c r="BP550" i="1"/>
  <c r="BN550" i="1"/>
  <c r="Z550" i="1"/>
  <c r="Y552" i="1"/>
  <c r="Y568" i="1"/>
  <c r="BP564" i="1"/>
  <c r="BN564" i="1"/>
  <c r="Z564" i="1"/>
  <c r="BP566" i="1"/>
  <c r="BN566" i="1"/>
  <c r="Z566" i="1"/>
  <c r="AA605" i="1"/>
  <c r="Y491" i="1"/>
  <c r="Y496" i="1"/>
  <c r="AC605" i="1"/>
  <c r="Z505" i="1"/>
  <c r="Z508" i="1" s="1"/>
  <c r="BN505" i="1"/>
  <c r="Z507" i="1"/>
  <c r="BN507" i="1"/>
  <c r="Y508" i="1"/>
  <c r="Z511" i="1"/>
  <c r="Z513" i="1" s="1"/>
  <c r="BN511" i="1"/>
  <c r="BP511" i="1"/>
  <c r="Y522" i="1"/>
  <c r="Z517" i="1"/>
  <c r="BN517" i="1"/>
  <c r="BP519" i="1"/>
  <c r="BN519" i="1"/>
  <c r="Z519" i="1"/>
  <c r="BP527" i="1"/>
  <c r="BN527" i="1"/>
  <c r="Z527" i="1"/>
  <c r="Y529" i="1"/>
  <c r="Y532" i="1"/>
  <c r="BP531" i="1"/>
  <c r="BN531" i="1"/>
  <c r="Z531" i="1"/>
  <c r="Z532" i="1" s="1"/>
  <c r="Y533" i="1"/>
  <c r="Y551" i="1"/>
  <c r="BP547" i="1"/>
  <c r="BN547" i="1"/>
  <c r="Z547" i="1"/>
  <c r="Z551" i="1" s="1"/>
  <c r="BP549" i="1"/>
  <c r="BN549" i="1"/>
  <c r="Z549" i="1"/>
  <c r="BP565" i="1"/>
  <c r="BN565" i="1"/>
  <c r="Z565" i="1"/>
  <c r="BP567" i="1"/>
  <c r="BN567" i="1"/>
  <c r="Z567" i="1"/>
  <c r="Y569" i="1"/>
  <c r="AE605" i="1"/>
  <c r="Y582" i="1"/>
  <c r="Y581" i="1"/>
  <c r="BP579" i="1"/>
  <c r="BN579" i="1"/>
  <c r="Z579" i="1"/>
  <c r="Z581" i="1" s="1"/>
  <c r="Y545" i="1"/>
  <c r="Z580" i="1"/>
  <c r="BN580" i="1"/>
  <c r="Z588" i="1"/>
  <c r="Z589" i="1" s="1"/>
  <c r="BN588" i="1"/>
  <c r="BP588" i="1"/>
  <c r="Y589" i="1"/>
  <c r="Y594" i="1"/>
  <c r="Z592" i="1"/>
  <c r="Z593" i="1" s="1"/>
  <c r="BN592" i="1"/>
  <c r="BP592" i="1"/>
  <c r="Z528" i="1" l="1"/>
  <c r="Z479" i="1"/>
  <c r="Z341" i="1"/>
  <c r="Z289" i="1"/>
  <c r="Y595" i="1"/>
  <c r="Z298" i="1"/>
  <c r="Z255" i="1"/>
  <c r="Z243" i="1"/>
  <c r="Z235" i="1"/>
  <c r="Z199" i="1"/>
  <c r="Z186" i="1"/>
  <c r="Z180" i="1"/>
  <c r="Z172" i="1"/>
  <c r="Z90" i="1"/>
  <c r="Y599" i="1"/>
  <c r="Y596" i="1"/>
  <c r="Z568" i="1"/>
  <c r="Y597" i="1"/>
  <c r="Z600" i="1"/>
  <c r="Y598" i="1" l="1"/>
</calcChain>
</file>

<file path=xl/sharedStrings.xml><?xml version="1.0" encoding="utf-8"?>
<sst xmlns="http://schemas.openxmlformats.org/spreadsheetml/2006/main" count="2464" uniqueCount="786">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</sst>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0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95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A581" zoomScaleNormal="100" zoomScaleSheetLayoutView="100" workbookViewId="0">
      <selection activeCell="AA601" sqref="AA601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20"/>
      <c r="F1" s="420"/>
      <c r="G1" s="12" t="s">
        <v>1</v>
      </c>
      <c r="H1" s="470" t="s">
        <v>2</v>
      </c>
      <c r="I1" s="420"/>
      <c r="J1" s="420"/>
      <c r="K1" s="420"/>
      <c r="L1" s="420"/>
      <c r="M1" s="420"/>
      <c r="N1" s="420"/>
      <c r="O1" s="420"/>
      <c r="P1" s="420"/>
      <c r="Q1" s="420"/>
      <c r="R1" s="419" t="s">
        <v>3</v>
      </c>
      <c r="S1" s="420"/>
      <c r="T1" s="4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5" t="s">
        <v>8</v>
      </c>
      <c r="B5" s="536"/>
      <c r="C5" s="537"/>
      <c r="D5" s="479"/>
      <c r="E5" s="480"/>
      <c r="F5" s="740" t="s">
        <v>9</v>
      </c>
      <c r="G5" s="537"/>
      <c r="H5" s="479"/>
      <c r="I5" s="672"/>
      <c r="J5" s="672"/>
      <c r="K5" s="672"/>
      <c r="L5" s="672"/>
      <c r="M5" s="480"/>
      <c r="N5" s="58"/>
      <c r="P5" s="24" t="s">
        <v>10</v>
      </c>
      <c r="Q5" s="754">
        <v>45542</v>
      </c>
      <c r="R5" s="534"/>
      <c r="T5" s="581" t="s">
        <v>11</v>
      </c>
      <c r="U5" s="528"/>
      <c r="V5" s="582" t="s">
        <v>12</v>
      </c>
      <c r="W5" s="534"/>
      <c r="AB5" s="51"/>
      <c r="AC5" s="51"/>
      <c r="AD5" s="51"/>
      <c r="AE5" s="51"/>
    </row>
    <row r="6" spans="1:32" s="376" customFormat="1" ht="24" customHeight="1" x14ac:dyDescent="0.2">
      <c r="A6" s="535" t="s">
        <v>13</v>
      </c>
      <c r="B6" s="536"/>
      <c r="C6" s="537"/>
      <c r="D6" s="676" t="s">
        <v>14</v>
      </c>
      <c r="E6" s="677"/>
      <c r="F6" s="677"/>
      <c r="G6" s="677"/>
      <c r="H6" s="677"/>
      <c r="I6" s="677"/>
      <c r="J6" s="677"/>
      <c r="K6" s="677"/>
      <c r="L6" s="677"/>
      <c r="M6" s="534"/>
      <c r="N6" s="59"/>
      <c r="P6" s="24" t="s">
        <v>15</v>
      </c>
      <c r="Q6" s="763" t="str">
        <f>IF(Q5=0," ",CHOOSE(WEEKDAY(Q5,2),"Понедельник","Вторник","Среда","Четверг","Пятница","Суббота","Воскресенье"))</f>
        <v>Суббота</v>
      </c>
      <c r="R6" s="391"/>
      <c r="T6" s="589" t="s">
        <v>16</v>
      </c>
      <c r="U6" s="528"/>
      <c r="V6" s="657" t="s">
        <v>17</v>
      </c>
      <c r="W6" s="435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6"/>
      <c r="U7" s="528"/>
      <c r="V7" s="658"/>
      <c r="W7" s="659"/>
      <c r="AB7" s="51"/>
      <c r="AC7" s="51"/>
      <c r="AD7" s="51"/>
      <c r="AE7" s="51"/>
    </row>
    <row r="8" spans="1:32" s="376" customFormat="1" ht="25.5" customHeight="1" x14ac:dyDescent="0.2">
      <c r="A8" s="776" t="s">
        <v>18</v>
      </c>
      <c r="B8" s="393"/>
      <c r="C8" s="394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43">
        <v>0.41666666666666669</v>
      </c>
      <c r="R8" s="449"/>
      <c r="T8" s="396"/>
      <c r="U8" s="528"/>
      <c r="V8" s="658"/>
      <c r="W8" s="659"/>
      <c r="AB8" s="51"/>
      <c r="AC8" s="51"/>
      <c r="AD8" s="51"/>
      <c r="AE8" s="51"/>
    </row>
    <row r="9" spans="1:32" s="376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4"/>
      <c r="E9" s="40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6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374"/>
      <c r="P9" s="26" t="s">
        <v>20</v>
      </c>
      <c r="Q9" s="529"/>
      <c r="R9" s="530"/>
      <c r="T9" s="396"/>
      <c r="U9" s="528"/>
      <c r="V9" s="660"/>
      <c r="W9" s="661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4"/>
      <c r="E10" s="40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50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21</v>
      </c>
      <c r="Q10" s="590"/>
      <c r="R10" s="591"/>
      <c r="U10" s="24" t="s">
        <v>22</v>
      </c>
      <c r="V10" s="434" t="s">
        <v>23</v>
      </c>
      <c r="W10" s="435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3"/>
      <c r="R11" s="534"/>
      <c r="U11" s="24" t="s">
        <v>26</v>
      </c>
      <c r="V11" s="703" t="s">
        <v>27</v>
      </c>
      <c r="W11" s="530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7" t="s">
        <v>28</v>
      </c>
      <c r="B12" s="536"/>
      <c r="C12" s="536"/>
      <c r="D12" s="536"/>
      <c r="E12" s="536"/>
      <c r="F12" s="536"/>
      <c r="G12" s="536"/>
      <c r="H12" s="536"/>
      <c r="I12" s="536"/>
      <c r="J12" s="536"/>
      <c r="K12" s="536"/>
      <c r="L12" s="536"/>
      <c r="M12" s="537"/>
      <c r="N12" s="62"/>
      <c r="P12" s="24" t="s">
        <v>29</v>
      </c>
      <c r="Q12" s="543"/>
      <c r="R12" s="449"/>
      <c r="S12" s="23"/>
      <c r="U12" s="24"/>
      <c r="V12" s="420"/>
      <c r="W12" s="396"/>
      <c r="AB12" s="51"/>
      <c r="AC12" s="51"/>
      <c r="AD12" s="51"/>
      <c r="AE12" s="51"/>
    </row>
    <row r="13" spans="1:32" s="376" customFormat="1" ht="23.25" customHeight="1" x14ac:dyDescent="0.2">
      <c r="A13" s="577" t="s">
        <v>30</v>
      </c>
      <c r="B13" s="536"/>
      <c r="C13" s="536"/>
      <c r="D13" s="536"/>
      <c r="E13" s="536"/>
      <c r="F13" s="536"/>
      <c r="G13" s="536"/>
      <c r="H13" s="536"/>
      <c r="I13" s="536"/>
      <c r="J13" s="536"/>
      <c r="K13" s="536"/>
      <c r="L13" s="536"/>
      <c r="M13" s="537"/>
      <c r="N13" s="62"/>
      <c r="O13" s="26"/>
      <c r="P13" s="26" t="s">
        <v>31</v>
      </c>
      <c r="Q13" s="703"/>
      <c r="R13" s="5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7" t="s">
        <v>32</v>
      </c>
      <c r="B14" s="536"/>
      <c r="C14" s="536"/>
      <c r="D14" s="536"/>
      <c r="E14" s="536"/>
      <c r="F14" s="536"/>
      <c r="G14" s="536"/>
      <c r="H14" s="536"/>
      <c r="I14" s="536"/>
      <c r="J14" s="536"/>
      <c r="K14" s="536"/>
      <c r="L14" s="536"/>
      <c r="M14" s="5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11" t="s">
        <v>33</v>
      </c>
      <c r="B15" s="536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7"/>
      <c r="N15" s="63"/>
      <c r="P15" s="567" t="s">
        <v>34</v>
      </c>
      <c r="Q15" s="420"/>
      <c r="R15" s="420"/>
      <c r="S15" s="420"/>
      <c r="T15" s="4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51" t="s">
        <v>37</v>
      </c>
      <c r="D17" s="429" t="s">
        <v>38</v>
      </c>
      <c r="E17" s="508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7"/>
      <c r="R17" s="507"/>
      <c r="S17" s="507"/>
      <c r="T17" s="508"/>
      <c r="U17" s="775" t="s">
        <v>50</v>
      </c>
      <c r="V17" s="537"/>
      <c r="W17" s="429" t="s">
        <v>51</v>
      </c>
      <c r="X17" s="429" t="s">
        <v>52</v>
      </c>
      <c r="Y17" s="772" t="s">
        <v>53</v>
      </c>
      <c r="Z17" s="429" t="s">
        <v>54</v>
      </c>
      <c r="AA17" s="648" t="s">
        <v>55</v>
      </c>
      <c r="AB17" s="648" t="s">
        <v>56</v>
      </c>
      <c r="AC17" s="648" t="s">
        <v>57</v>
      </c>
      <c r="AD17" s="648" t="s">
        <v>58</v>
      </c>
      <c r="AE17" s="735"/>
      <c r="AF17" s="736"/>
      <c r="AG17" s="521"/>
      <c r="BD17" s="633" t="s">
        <v>59</v>
      </c>
    </row>
    <row r="18" spans="1:68" ht="14.25" customHeight="1" x14ac:dyDescent="0.2">
      <c r="A18" s="430"/>
      <c r="B18" s="430"/>
      <c r="C18" s="430"/>
      <c r="D18" s="509"/>
      <c r="E18" s="511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9"/>
      <c r="Q18" s="510"/>
      <c r="R18" s="510"/>
      <c r="S18" s="510"/>
      <c r="T18" s="511"/>
      <c r="U18" s="377" t="s">
        <v>60</v>
      </c>
      <c r="V18" s="377" t="s">
        <v>61</v>
      </c>
      <c r="W18" s="430"/>
      <c r="X18" s="430"/>
      <c r="Y18" s="773"/>
      <c r="Z18" s="430"/>
      <c r="AA18" s="649"/>
      <c r="AB18" s="649"/>
      <c r="AC18" s="649"/>
      <c r="AD18" s="737"/>
      <c r="AE18" s="738"/>
      <c r="AF18" s="739"/>
      <c r="AG18" s="522"/>
      <c r="BD18" s="396"/>
    </row>
    <row r="19" spans="1:68" ht="27.75" customHeight="1" x14ac:dyDescent="0.2">
      <c r="A19" s="443" t="s">
        <v>62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444"/>
      <c r="AA19" s="48"/>
      <c r="AB19" s="48"/>
      <c r="AC19" s="48"/>
    </row>
    <row r="20" spans="1:68" ht="16.5" customHeight="1" x14ac:dyDescent="0.25">
      <c r="A20" s="445" t="s">
        <v>62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customHeight="1" x14ac:dyDescent="0.25">
      <c r="A21" s="395" t="s">
        <v>63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7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8"/>
      <c r="P23" s="392" t="s">
        <v>69</v>
      </c>
      <c r="Q23" s="393"/>
      <c r="R23" s="393"/>
      <c r="S23" s="393"/>
      <c r="T23" s="393"/>
      <c r="U23" s="393"/>
      <c r="V23" s="394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8"/>
      <c r="P24" s="392" t="s">
        <v>69</v>
      </c>
      <c r="Q24" s="393"/>
      <c r="R24" s="393"/>
      <c r="S24" s="393"/>
      <c r="T24" s="393"/>
      <c r="U24" s="393"/>
      <c r="V24" s="394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customHeight="1" x14ac:dyDescent="0.25">
      <c r="A25" s="395" t="s">
        <v>71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7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4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1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7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8"/>
      <c r="P36" s="392" t="s">
        <v>69</v>
      </c>
      <c r="Q36" s="393"/>
      <c r="R36" s="393"/>
      <c r="S36" s="393"/>
      <c r="T36" s="393"/>
      <c r="U36" s="393"/>
      <c r="V36" s="394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x14ac:dyDescent="0.2">
      <c r="A37" s="396"/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8"/>
      <c r="P37" s="392" t="s">
        <v>69</v>
      </c>
      <c r="Q37" s="393"/>
      <c r="R37" s="393"/>
      <c r="S37" s="393"/>
      <c r="T37" s="393"/>
      <c r="U37" s="393"/>
      <c r="V37" s="394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customHeight="1" x14ac:dyDescent="0.25">
      <c r="A38" s="395" t="s">
        <v>95</v>
      </c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6"/>
      <c r="O38" s="396"/>
      <c r="P38" s="396"/>
      <c r="Q38" s="396"/>
      <c r="R38" s="396"/>
      <c r="S38" s="396"/>
      <c r="T38" s="396"/>
      <c r="U38" s="396"/>
      <c r="V38" s="396"/>
      <c r="W38" s="396"/>
      <c r="X38" s="396"/>
      <c r="Y38" s="396"/>
      <c r="Z38" s="396"/>
      <c r="AA38" s="379"/>
      <c r="AB38" s="379"/>
      <c r="AC38" s="379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7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8"/>
      <c r="P40" s="392" t="s">
        <v>69</v>
      </c>
      <c r="Q40" s="393"/>
      <c r="R40" s="393"/>
      <c r="S40" s="393"/>
      <c r="T40" s="393"/>
      <c r="U40" s="393"/>
      <c r="V40" s="394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x14ac:dyDescent="0.2">
      <c r="A41" s="396"/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8"/>
      <c r="P41" s="392" t="s">
        <v>69</v>
      </c>
      <c r="Q41" s="393"/>
      <c r="R41" s="393"/>
      <c r="S41" s="393"/>
      <c r="T41" s="393"/>
      <c r="U41" s="393"/>
      <c r="V41" s="394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customHeight="1" x14ac:dyDescent="0.25">
      <c r="A42" s="395" t="s">
        <v>100</v>
      </c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6"/>
      <c r="AA42" s="379"/>
      <c r="AB42" s="379"/>
      <c r="AC42" s="379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7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8"/>
      <c r="P44" s="392" t="s">
        <v>69</v>
      </c>
      <c r="Q44" s="393"/>
      <c r="R44" s="393"/>
      <c r="S44" s="393"/>
      <c r="T44" s="393"/>
      <c r="U44" s="393"/>
      <c r="V44" s="394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x14ac:dyDescent="0.2">
      <c r="A45" s="396"/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8"/>
      <c r="P45" s="392" t="s">
        <v>69</v>
      </c>
      <c r="Q45" s="393"/>
      <c r="R45" s="393"/>
      <c r="S45" s="393"/>
      <c r="T45" s="393"/>
      <c r="U45" s="393"/>
      <c r="V45" s="394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9"/>
      <c r="AB46" s="379"/>
      <c r="AC46" s="379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7"/>
      <c r="B48" s="396"/>
      <c r="C48" s="396"/>
      <c r="D48" s="396"/>
      <c r="E48" s="396"/>
      <c r="F48" s="396"/>
      <c r="G48" s="396"/>
      <c r="H48" s="396"/>
      <c r="I48" s="396"/>
      <c r="J48" s="396"/>
      <c r="K48" s="396"/>
      <c r="L48" s="396"/>
      <c r="M48" s="396"/>
      <c r="N48" s="396"/>
      <c r="O48" s="398"/>
      <c r="P48" s="392" t="s">
        <v>69</v>
      </c>
      <c r="Q48" s="393"/>
      <c r="R48" s="393"/>
      <c r="S48" s="393"/>
      <c r="T48" s="393"/>
      <c r="U48" s="393"/>
      <c r="V48" s="394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x14ac:dyDescent="0.2">
      <c r="A49" s="396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6"/>
      <c r="O49" s="398"/>
      <c r="P49" s="392" t="s">
        <v>69</v>
      </c>
      <c r="Q49" s="393"/>
      <c r="R49" s="393"/>
      <c r="S49" s="393"/>
      <c r="T49" s="393"/>
      <c r="U49" s="393"/>
      <c r="V49" s="394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customHeight="1" x14ac:dyDescent="0.2">
      <c r="A50" s="443" t="s">
        <v>107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4"/>
      <c r="U50" s="444"/>
      <c r="V50" s="444"/>
      <c r="W50" s="444"/>
      <c r="X50" s="444"/>
      <c r="Y50" s="444"/>
      <c r="Z50" s="444"/>
      <c r="AA50" s="48"/>
      <c r="AB50" s="48"/>
      <c r="AC50" s="48"/>
    </row>
    <row r="51" spans="1:68" ht="16.5" customHeight="1" x14ac:dyDescent="0.25">
      <c r="A51" s="445" t="s">
        <v>108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96"/>
      <c r="AA51" s="378"/>
      <c r="AB51" s="378"/>
      <c r="AC51" s="378"/>
    </row>
    <row r="52" spans="1:68" ht="14.25" customHeight="1" x14ac:dyDescent="0.25">
      <c r="A52" s="395" t="s">
        <v>109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96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7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8"/>
      <c r="P59" s="392" t="s">
        <v>69</v>
      </c>
      <c r="Q59" s="393"/>
      <c r="R59" s="393"/>
      <c r="S59" s="393"/>
      <c r="T59" s="393"/>
      <c r="U59" s="393"/>
      <c r="V59" s="394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8"/>
      <c r="P60" s="392" t="s">
        <v>69</v>
      </c>
      <c r="Q60" s="393"/>
      <c r="R60" s="393"/>
      <c r="S60" s="393"/>
      <c r="T60" s="393"/>
      <c r="U60" s="393"/>
      <c r="V60" s="394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customHeight="1" x14ac:dyDescent="0.25">
      <c r="A61" s="395" t="s">
        <v>71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9"/>
      <c r="AB61" s="379"/>
      <c r="AC61" s="379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7"/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8"/>
      <c r="P64" s="392" t="s">
        <v>69</v>
      </c>
      <c r="Q64" s="393"/>
      <c r="R64" s="393"/>
      <c r="S64" s="393"/>
      <c r="T64" s="393"/>
      <c r="U64" s="393"/>
      <c r="V64" s="394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x14ac:dyDescent="0.2">
      <c r="A65" s="396"/>
      <c r="B65" s="396"/>
      <c r="C65" s="396"/>
      <c r="D65" s="396"/>
      <c r="E65" s="396"/>
      <c r="F65" s="396"/>
      <c r="G65" s="396"/>
      <c r="H65" s="396"/>
      <c r="I65" s="396"/>
      <c r="J65" s="396"/>
      <c r="K65" s="396"/>
      <c r="L65" s="396"/>
      <c r="M65" s="396"/>
      <c r="N65" s="396"/>
      <c r="O65" s="398"/>
      <c r="P65" s="392" t="s">
        <v>69</v>
      </c>
      <c r="Q65" s="393"/>
      <c r="R65" s="393"/>
      <c r="S65" s="393"/>
      <c r="T65" s="393"/>
      <c r="U65" s="393"/>
      <c r="V65" s="394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customHeight="1" x14ac:dyDescent="0.25">
      <c r="A66" s="445" t="s">
        <v>128</v>
      </c>
      <c r="B66" s="396"/>
      <c r="C66" s="396"/>
      <c r="D66" s="396"/>
      <c r="E66" s="396"/>
      <c r="F66" s="396"/>
      <c r="G66" s="396"/>
      <c r="H66" s="396"/>
      <c r="I66" s="396"/>
      <c r="J66" s="396"/>
      <c r="K66" s="396"/>
      <c r="L66" s="396"/>
      <c r="M66" s="396"/>
      <c r="N66" s="396"/>
      <c r="O66" s="396"/>
      <c r="P66" s="396"/>
      <c r="Q66" s="396"/>
      <c r="R66" s="396"/>
      <c r="S66" s="396"/>
      <c r="T66" s="396"/>
      <c r="U66" s="396"/>
      <c r="V66" s="396"/>
      <c r="W66" s="396"/>
      <c r="X66" s="396"/>
      <c r="Y66" s="396"/>
      <c r="Z66" s="396"/>
      <c r="AA66" s="378"/>
      <c r="AB66" s="378"/>
      <c r="AC66" s="378"/>
    </row>
    <row r="67" spans="1:68" ht="14.25" customHeight="1" x14ac:dyDescent="0.25">
      <c r="A67" s="395" t="s">
        <v>109</v>
      </c>
      <c r="B67" s="396"/>
      <c r="C67" s="396"/>
      <c r="D67" s="396"/>
      <c r="E67" s="396"/>
      <c r="F67" s="396"/>
      <c r="G67" s="396"/>
      <c r="H67" s="396"/>
      <c r="I67" s="396"/>
      <c r="J67" s="396"/>
      <c r="K67" s="396"/>
      <c r="L67" s="396"/>
      <c r="M67" s="396"/>
      <c r="N67" s="396"/>
      <c r="O67" s="396"/>
      <c r="P67" s="396"/>
      <c r="Q67" s="396"/>
      <c r="R67" s="396"/>
      <c r="S67" s="396"/>
      <c r="T67" s="396"/>
      <c r="U67" s="396"/>
      <c r="V67" s="396"/>
      <c r="W67" s="396"/>
      <c r="X67" s="396"/>
      <c r="Y67" s="396"/>
      <c r="Z67" s="396"/>
      <c r="AA67" s="379"/>
      <c r="AB67" s="379"/>
      <c r="AC67" s="379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90">
        <v>4680115885899</v>
      </c>
      <c r="E68" s="391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61" t="s">
        <v>132</v>
      </c>
      <c r="Q68" s="388"/>
      <c r="R68" s="388"/>
      <c r="S68" s="388"/>
      <c r="T68" s="389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90">
        <v>4680115881426</v>
      </c>
      <c r="E69" s="391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0">
        <v>4680115881426</v>
      </c>
      <c r="E70" s="391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8"/>
      <c r="R70" s="388"/>
      <c r="S70" s="388"/>
      <c r="T70" s="389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90">
        <v>4680115880283</v>
      </c>
      <c r="E71" s="391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8"/>
      <c r="R71" s="388"/>
      <c r="S71" s="388"/>
      <c r="T71" s="389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90">
        <v>4680115882720</v>
      </c>
      <c r="E72" s="391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5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8"/>
      <c r="R72" s="388"/>
      <c r="S72" s="388"/>
      <c r="T72" s="389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0">
        <v>4680115881525</v>
      </c>
      <c r="E73" s="391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00" t="s">
        <v>144</v>
      </c>
      <c r="Q73" s="388"/>
      <c r="R73" s="388"/>
      <c r="S73" s="388"/>
      <c r="T73" s="389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145</v>
      </c>
      <c r="B74" s="54" t="s">
        <v>146</v>
      </c>
      <c r="C74" s="31">
        <v>4301012008</v>
      </c>
      <c r="D74" s="390">
        <v>4680115881525</v>
      </c>
      <c r="E74" s="391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7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88"/>
      <c r="R74" s="388"/>
      <c r="S74" s="388"/>
      <c r="T74" s="389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90">
        <v>4680115881419</v>
      </c>
      <c r="E75" s="391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4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8"/>
      <c r="R75" s="388"/>
      <c r="S75" s="388"/>
      <c r="T75" s="389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7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398"/>
      <c r="P76" s="392" t="s">
        <v>69</v>
      </c>
      <c r="Q76" s="393"/>
      <c r="R76" s="393"/>
      <c r="S76" s="393"/>
      <c r="T76" s="393"/>
      <c r="U76" s="393"/>
      <c r="V76" s="394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398"/>
      <c r="P77" s="392" t="s">
        <v>69</v>
      </c>
      <c r="Q77" s="393"/>
      <c r="R77" s="393"/>
      <c r="S77" s="393"/>
      <c r="T77" s="393"/>
      <c r="U77" s="393"/>
      <c r="V77" s="394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customHeight="1" x14ac:dyDescent="0.25">
      <c r="A78" s="395" t="s">
        <v>149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0">
        <v>4680115881440</v>
      </c>
      <c r="E79" s="391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8"/>
      <c r="R79" s="388"/>
      <c r="S79" s="388"/>
      <c r="T79" s="389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90">
        <v>4680115881433</v>
      </c>
      <c r="E80" s="391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8"/>
      <c r="R80" s="388"/>
      <c r="S80" s="388"/>
      <c r="T80" s="389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7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6"/>
      <c r="O81" s="398"/>
      <c r="P81" s="392" t="s">
        <v>69</v>
      </c>
      <c r="Q81" s="393"/>
      <c r="R81" s="393"/>
      <c r="S81" s="393"/>
      <c r="T81" s="393"/>
      <c r="U81" s="393"/>
      <c r="V81" s="394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6"/>
      <c r="O82" s="398"/>
      <c r="P82" s="392" t="s">
        <v>69</v>
      </c>
      <c r="Q82" s="393"/>
      <c r="R82" s="393"/>
      <c r="S82" s="393"/>
      <c r="T82" s="393"/>
      <c r="U82" s="393"/>
      <c r="V82" s="394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customHeight="1" x14ac:dyDescent="0.25">
      <c r="A83" s="395" t="s">
        <v>63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96"/>
      <c r="AA83" s="379"/>
      <c r="AB83" s="379"/>
      <c r="AC83" s="379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90">
        <v>4680115885066</v>
      </c>
      <c r="E84" s="391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90">
        <v>4680115885042</v>
      </c>
      <c r="E85" s="391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90">
        <v>4680115885080</v>
      </c>
      <c r="E86" s="391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90">
        <v>4680115885073</v>
      </c>
      <c r="E87" s="391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90">
        <v>4680115885059</v>
      </c>
      <c r="E88" s="391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8"/>
      <c r="R88" s="388"/>
      <c r="S88" s="388"/>
      <c r="T88" s="389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0">
        <v>4680115885097</v>
      </c>
      <c r="E89" s="391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0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8"/>
      <c r="R89" s="388"/>
      <c r="S89" s="388"/>
      <c r="T89" s="389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397"/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8"/>
      <c r="P90" s="392" t="s">
        <v>69</v>
      </c>
      <c r="Q90" s="393"/>
      <c r="R90" s="393"/>
      <c r="S90" s="393"/>
      <c r="T90" s="393"/>
      <c r="U90" s="393"/>
      <c r="V90" s="394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x14ac:dyDescent="0.2">
      <c r="A91" s="396"/>
      <c r="B91" s="396"/>
      <c r="C91" s="396"/>
      <c r="D91" s="396"/>
      <c r="E91" s="396"/>
      <c r="F91" s="396"/>
      <c r="G91" s="396"/>
      <c r="H91" s="396"/>
      <c r="I91" s="396"/>
      <c r="J91" s="396"/>
      <c r="K91" s="396"/>
      <c r="L91" s="396"/>
      <c r="M91" s="396"/>
      <c r="N91" s="396"/>
      <c r="O91" s="398"/>
      <c r="P91" s="392" t="s">
        <v>69</v>
      </c>
      <c r="Q91" s="393"/>
      <c r="R91" s="393"/>
      <c r="S91" s="393"/>
      <c r="T91" s="393"/>
      <c r="U91" s="393"/>
      <c r="V91" s="394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customHeight="1" x14ac:dyDescent="0.25">
      <c r="A92" s="395" t="s">
        <v>71</v>
      </c>
      <c r="B92" s="396"/>
      <c r="C92" s="396"/>
      <c r="D92" s="396"/>
      <c r="E92" s="396"/>
      <c r="F92" s="396"/>
      <c r="G92" s="396"/>
      <c r="H92" s="396"/>
      <c r="I92" s="396"/>
      <c r="J92" s="396"/>
      <c r="K92" s="396"/>
      <c r="L92" s="396"/>
      <c r="M92" s="396"/>
      <c r="N92" s="396"/>
      <c r="O92" s="396"/>
      <c r="P92" s="396"/>
      <c r="Q92" s="396"/>
      <c r="R92" s="396"/>
      <c r="S92" s="396"/>
      <c r="T92" s="396"/>
      <c r="U92" s="396"/>
      <c r="V92" s="396"/>
      <c r="W92" s="396"/>
      <c r="X92" s="396"/>
      <c r="Y92" s="396"/>
      <c r="Z92" s="396"/>
      <c r="AA92" s="379"/>
      <c r="AB92" s="379"/>
      <c r="AC92" s="379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90">
        <v>4680115884403</v>
      </c>
      <c r="E93" s="391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8"/>
      <c r="R93" s="388"/>
      <c r="S93" s="388"/>
      <c r="T93" s="389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90">
        <v>4680115884311</v>
      </c>
      <c r="E94" s="391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8"/>
      <c r="R94" s="388"/>
      <c r="S94" s="388"/>
      <c r="T94" s="389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397"/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8"/>
      <c r="P95" s="392" t="s">
        <v>69</v>
      </c>
      <c r="Q95" s="393"/>
      <c r="R95" s="393"/>
      <c r="S95" s="393"/>
      <c r="T95" s="393"/>
      <c r="U95" s="393"/>
      <c r="V95" s="394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x14ac:dyDescent="0.2">
      <c r="A96" s="396"/>
      <c r="B96" s="396"/>
      <c r="C96" s="396"/>
      <c r="D96" s="396"/>
      <c r="E96" s="396"/>
      <c r="F96" s="396"/>
      <c r="G96" s="396"/>
      <c r="H96" s="396"/>
      <c r="I96" s="396"/>
      <c r="J96" s="396"/>
      <c r="K96" s="396"/>
      <c r="L96" s="396"/>
      <c r="M96" s="396"/>
      <c r="N96" s="396"/>
      <c r="O96" s="398"/>
      <c r="P96" s="392" t="s">
        <v>69</v>
      </c>
      <c r="Q96" s="393"/>
      <c r="R96" s="393"/>
      <c r="S96" s="393"/>
      <c r="T96" s="393"/>
      <c r="U96" s="393"/>
      <c r="V96" s="394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customHeight="1" x14ac:dyDescent="0.25">
      <c r="A97" s="395" t="s">
        <v>170</v>
      </c>
      <c r="B97" s="396"/>
      <c r="C97" s="396"/>
      <c r="D97" s="396"/>
      <c r="E97" s="396"/>
      <c r="F97" s="396"/>
      <c r="G97" s="396"/>
      <c r="H97" s="396"/>
      <c r="I97" s="396"/>
      <c r="J97" s="396"/>
      <c r="K97" s="396"/>
      <c r="L97" s="396"/>
      <c r="M97" s="396"/>
      <c r="N97" s="396"/>
      <c r="O97" s="396"/>
      <c r="P97" s="396"/>
      <c r="Q97" s="396"/>
      <c r="R97" s="396"/>
      <c r="S97" s="396"/>
      <c r="T97" s="396"/>
      <c r="U97" s="396"/>
      <c r="V97" s="396"/>
      <c r="W97" s="396"/>
      <c r="X97" s="396"/>
      <c r="Y97" s="396"/>
      <c r="Z97" s="396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390">
        <v>4680115881532</v>
      </c>
      <c r="E98" s="391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4301060366</v>
      </c>
      <c r="D99" s="390">
        <v>4680115881532</v>
      </c>
      <c r="E99" s="391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88"/>
      <c r="R99" s="388"/>
      <c r="S99" s="388"/>
      <c r="T99" s="389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90">
        <v>4680115881464</v>
      </c>
      <c r="E100" s="391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8"/>
      <c r="R100" s="388"/>
      <c r="S100" s="388"/>
      <c r="T100" s="389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7"/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8"/>
      <c r="P101" s="392" t="s">
        <v>69</v>
      </c>
      <c r="Q101" s="393"/>
      <c r="R101" s="393"/>
      <c r="S101" s="393"/>
      <c r="T101" s="393"/>
      <c r="U101" s="393"/>
      <c r="V101" s="394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x14ac:dyDescent="0.2">
      <c r="A102" s="396"/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8"/>
      <c r="P102" s="392" t="s">
        <v>69</v>
      </c>
      <c r="Q102" s="393"/>
      <c r="R102" s="393"/>
      <c r="S102" s="393"/>
      <c r="T102" s="393"/>
      <c r="U102" s="393"/>
      <c r="V102" s="394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customHeight="1" x14ac:dyDescent="0.25">
      <c r="A103" s="445" t="s">
        <v>176</v>
      </c>
      <c r="B103" s="396"/>
      <c r="C103" s="396"/>
      <c r="D103" s="396"/>
      <c r="E103" s="396"/>
      <c r="F103" s="396"/>
      <c r="G103" s="396"/>
      <c r="H103" s="396"/>
      <c r="I103" s="396"/>
      <c r="J103" s="396"/>
      <c r="K103" s="396"/>
      <c r="L103" s="396"/>
      <c r="M103" s="396"/>
      <c r="N103" s="396"/>
      <c r="O103" s="396"/>
      <c r="P103" s="396"/>
      <c r="Q103" s="396"/>
      <c r="R103" s="396"/>
      <c r="S103" s="396"/>
      <c r="T103" s="396"/>
      <c r="U103" s="396"/>
      <c r="V103" s="396"/>
      <c r="W103" s="396"/>
      <c r="X103" s="396"/>
      <c r="Y103" s="396"/>
      <c r="Z103" s="396"/>
      <c r="AA103" s="378"/>
      <c r="AB103" s="378"/>
      <c r="AC103" s="378"/>
    </row>
    <row r="104" spans="1:68" ht="14.25" customHeight="1" x14ac:dyDescent="0.25">
      <c r="A104" s="395" t="s">
        <v>109</v>
      </c>
      <c r="B104" s="396"/>
      <c r="C104" s="396"/>
      <c r="D104" s="396"/>
      <c r="E104" s="396"/>
      <c r="F104" s="396"/>
      <c r="G104" s="396"/>
      <c r="H104" s="396"/>
      <c r="I104" s="396"/>
      <c r="J104" s="396"/>
      <c r="K104" s="396"/>
      <c r="L104" s="396"/>
      <c r="M104" s="396"/>
      <c r="N104" s="396"/>
      <c r="O104" s="396"/>
      <c r="P104" s="396"/>
      <c r="Q104" s="396"/>
      <c r="R104" s="396"/>
      <c r="S104" s="396"/>
      <c r="T104" s="396"/>
      <c r="U104" s="396"/>
      <c r="V104" s="396"/>
      <c r="W104" s="396"/>
      <c r="X104" s="396"/>
      <c r="Y104" s="396"/>
      <c r="Z104" s="396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0">
        <v>4680115881327</v>
      </c>
      <c r="E105" s="391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8"/>
      <c r="R105" s="388"/>
      <c r="S105" s="388"/>
      <c r="T105" s="389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179</v>
      </c>
      <c r="B106" s="54" t="s">
        <v>180</v>
      </c>
      <c r="C106" s="31">
        <v>4301011476</v>
      </c>
      <c r="D106" s="390">
        <v>4680115881518</v>
      </c>
      <c r="E106" s="391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8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88"/>
      <c r="R106" s="388"/>
      <c r="S106" s="388"/>
      <c r="T106" s="389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4301012006</v>
      </c>
      <c r="D107" s="390">
        <v>4680115881518</v>
      </c>
      <c r="E107" s="391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1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88"/>
      <c r="R107" s="388"/>
      <c r="S107" s="388"/>
      <c r="T107" s="389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0">
        <v>4680115881303</v>
      </c>
      <c r="E108" s="391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5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88"/>
      <c r="R108" s="388"/>
      <c r="S108" s="388"/>
      <c r="T108" s="389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4301012007</v>
      </c>
      <c r="D109" s="390">
        <v>4680115881303</v>
      </c>
      <c r="E109" s="391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6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88"/>
      <c r="R109" s="388"/>
      <c r="S109" s="388"/>
      <c r="T109" s="389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7"/>
      <c r="B110" s="396"/>
      <c r="C110" s="396"/>
      <c r="D110" s="396"/>
      <c r="E110" s="396"/>
      <c r="F110" s="396"/>
      <c r="G110" s="396"/>
      <c r="H110" s="396"/>
      <c r="I110" s="396"/>
      <c r="J110" s="396"/>
      <c r="K110" s="396"/>
      <c r="L110" s="396"/>
      <c r="M110" s="396"/>
      <c r="N110" s="396"/>
      <c r="O110" s="398"/>
      <c r="P110" s="392" t="s">
        <v>69</v>
      </c>
      <c r="Q110" s="393"/>
      <c r="R110" s="393"/>
      <c r="S110" s="393"/>
      <c r="T110" s="393"/>
      <c r="U110" s="393"/>
      <c r="V110" s="394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x14ac:dyDescent="0.2">
      <c r="A111" s="396"/>
      <c r="B111" s="396"/>
      <c r="C111" s="396"/>
      <c r="D111" s="396"/>
      <c r="E111" s="396"/>
      <c r="F111" s="396"/>
      <c r="G111" s="396"/>
      <c r="H111" s="396"/>
      <c r="I111" s="396"/>
      <c r="J111" s="396"/>
      <c r="K111" s="396"/>
      <c r="L111" s="396"/>
      <c r="M111" s="396"/>
      <c r="N111" s="396"/>
      <c r="O111" s="398"/>
      <c r="P111" s="392" t="s">
        <v>69</v>
      </c>
      <c r="Q111" s="393"/>
      <c r="R111" s="393"/>
      <c r="S111" s="393"/>
      <c r="T111" s="393"/>
      <c r="U111" s="393"/>
      <c r="V111" s="394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customHeight="1" x14ac:dyDescent="0.25">
      <c r="A112" s="395" t="s">
        <v>71</v>
      </c>
      <c r="B112" s="396"/>
      <c r="C112" s="396"/>
      <c r="D112" s="396"/>
      <c r="E112" s="396"/>
      <c r="F112" s="396"/>
      <c r="G112" s="396"/>
      <c r="H112" s="396"/>
      <c r="I112" s="396"/>
      <c r="J112" s="396"/>
      <c r="K112" s="396"/>
      <c r="L112" s="396"/>
      <c r="M112" s="396"/>
      <c r="N112" s="396"/>
      <c r="O112" s="396"/>
      <c r="P112" s="396"/>
      <c r="Q112" s="396"/>
      <c r="R112" s="396"/>
      <c r="S112" s="396"/>
      <c r="T112" s="396"/>
      <c r="U112" s="396"/>
      <c r="V112" s="396"/>
      <c r="W112" s="396"/>
      <c r="X112" s="396"/>
      <c r="Y112" s="396"/>
      <c r="Z112" s="396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90">
        <v>4607091386967</v>
      </c>
      <c r="E113" s="391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0">
        <v>4607091386967</v>
      </c>
      <c r="E114" s="391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8"/>
      <c r="R114" s="388"/>
      <c r="S114" s="388"/>
      <c r="T114" s="389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90">
        <v>4607091385731</v>
      </c>
      <c r="E115" s="391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8"/>
      <c r="R115" s="388"/>
      <c r="S115" s="388"/>
      <c r="T115" s="389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90">
        <v>4680115880894</v>
      </c>
      <c r="E116" s="391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8"/>
      <c r="R116" s="388"/>
      <c r="S116" s="388"/>
      <c r="T116" s="389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0">
        <v>4680115880214</v>
      </c>
      <c r="E117" s="391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8"/>
      <c r="R117" s="388"/>
      <c r="S117" s="388"/>
      <c r="T117" s="389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7"/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8"/>
      <c r="P118" s="392" t="s">
        <v>69</v>
      </c>
      <c r="Q118" s="393"/>
      <c r="R118" s="393"/>
      <c r="S118" s="393"/>
      <c r="T118" s="393"/>
      <c r="U118" s="393"/>
      <c r="V118" s="394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x14ac:dyDescent="0.2">
      <c r="A119" s="396"/>
      <c r="B119" s="396"/>
      <c r="C119" s="396"/>
      <c r="D119" s="396"/>
      <c r="E119" s="396"/>
      <c r="F119" s="396"/>
      <c r="G119" s="396"/>
      <c r="H119" s="396"/>
      <c r="I119" s="396"/>
      <c r="J119" s="396"/>
      <c r="K119" s="396"/>
      <c r="L119" s="396"/>
      <c r="M119" s="396"/>
      <c r="N119" s="396"/>
      <c r="O119" s="398"/>
      <c r="P119" s="392" t="s">
        <v>69</v>
      </c>
      <c r="Q119" s="393"/>
      <c r="R119" s="393"/>
      <c r="S119" s="393"/>
      <c r="T119" s="393"/>
      <c r="U119" s="393"/>
      <c r="V119" s="394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customHeight="1" x14ac:dyDescent="0.25">
      <c r="A120" s="445" t="s">
        <v>196</v>
      </c>
      <c r="B120" s="396"/>
      <c r="C120" s="396"/>
      <c r="D120" s="396"/>
      <c r="E120" s="396"/>
      <c r="F120" s="396"/>
      <c r="G120" s="396"/>
      <c r="H120" s="396"/>
      <c r="I120" s="396"/>
      <c r="J120" s="396"/>
      <c r="K120" s="396"/>
      <c r="L120" s="396"/>
      <c r="M120" s="396"/>
      <c r="N120" s="396"/>
      <c r="O120" s="396"/>
      <c r="P120" s="396"/>
      <c r="Q120" s="396"/>
      <c r="R120" s="396"/>
      <c r="S120" s="396"/>
      <c r="T120" s="396"/>
      <c r="U120" s="396"/>
      <c r="V120" s="396"/>
      <c r="W120" s="396"/>
      <c r="X120" s="396"/>
      <c r="Y120" s="396"/>
      <c r="Z120" s="396"/>
      <c r="AA120" s="378"/>
      <c r="AB120" s="378"/>
      <c r="AC120" s="378"/>
    </row>
    <row r="121" spans="1:68" ht="14.25" customHeight="1" x14ac:dyDescent="0.25">
      <c r="A121" s="395" t="s">
        <v>109</v>
      </c>
      <c r="B121" s="396"/>
      <c r="C121" s="396"/>
      <c r="D121" s="396"/>
      <c r="E121" s="396"/>
      <c r="F121" s="396"/>
      <c r="G121" s="396"/>
      <c r="H121" s="396"/>
      <c r="I121" s="396"/>
      <c r="J121" s="396"/>
      <c r="K121" s="396"/>
      <c r="L121" s="396"/>
      <c r="M121" s="396"/>
      <c r="N121" s="396"/>
      <c r="O121" s="396"/>
      <c r="P121" s="396"/>
      <c r="Q121" s="396"/>
      <c r="R121" s="396"/>
      <c r="S121" s="396"/>
      <c r="T121" s="396"/>
      <c r="U121" s="396"/>
      <c r="V121" s="396"/>
      <c r="W121" s="396"/>
      <c r="X121" s="396"/>
      <c r="Y121" s="396"/>
      <c r="Z121" s="396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90">
        <v>4680115882133</v>
      </c>
      <c r="E122" s="391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7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8"/>
      <c r="R122" s="388"/>
      <c r="S122" s="388"/>
      <c r="T122" s="389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0">
        <v>4680115882133</v>
      </c>
      <c r="E123" s="391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4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8"/>
      <c r="R123" s="388"/>
      <c r="S123" s="388"/>
      <c r="T123" s="389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90">
        <v>4680115880269</v>
      </c>
      <c r="E124" s="391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8"/>
      <c r="R124" s="388"/>
      <c r="S124" s="388"/>
      <c r="T124" s="389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0">
        <v>4680115880429</v>
      </c>
      <c r="E125" s="391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8"/>
      <c r="R125" s="388"/>
      <c r="S125" s="388"/>
      <c r="T125" s="389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90">
        <v>4680115881457</v>
      </c>
      <c r="E126" s="391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7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6"/>
      <c r="O127" s="398"/>
      <c r="P127" s="392" t="s">
        <v>69</v>
      </c>
      <c r="Q127" s="393"/>
      <c r="R127" s="393"/>
      <c r="S127" s="393"/>
      <c r="T127" s="393"/>
      <c r="U127" s="393"/>
      <c r="V127" s="394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x14ac:dyDescent="0.2">
      <c r="A128" s="396"/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8"/>
      <c r="P128" s="392" t="s">
        <v>69</v>
      </c>
      <c r="Q128" s="393"/>
      <c r="R128" s="393"/>
      <c r="S128" s="393"/>
      <c r="T128" s="393"/>
      <c r="U128" s="393"/>
      <c r="V128" s="394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customHeight="1" x14ac:dyDescent="0.25">
      <c r="A129" s="395" t="s">
        <v>149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96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0">
        <v>4680115881488</v>
      </c>
      <c r="E130" s="391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8"/>
      <c r="R130" s="388"/>
      <c r="S130" s="388"/>
      <c r="T130" s="389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90">
        <v>4680115881488</v>
      </c>
      <c r="E131" s="391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7" t="s">
        <v>209</v>
      </c>
      <c r="Q131" s="388"/>
      <c r="R131" s="388"/>
      <c r="S131" s="388"/>
      <c r="T131" s="389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90">
        <v>4680115882775</v>
      </c>
      <c r="E132" s="391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8"/>
      <c r="R132" s="388"/>
      <c r="S132" s="388"/>
      <c r="T132" s="389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90">
        <v>4680115880658</v>
      </c>
      <c r="E133" s="391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8"/>
      <c r="R133" s="388"/>
      <c r="S133" s="388"/>
      <c r="T133" s="389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90">
        <v>4680115880658</v>
      </c>
      <c r="E134" s="391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6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8"/>
      <c r="R134" s="388"/>
      <c r="S134" s="388"/>
      <c r="T134" s="389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7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6"/>
      <c r="O135" s="398"/>
      <c r="P135" s="392" t="s">
        <v>69</v>
      </c>
      <c r="Q135" s="393"/>
      <c r="R135" s="393"/>
      <c r="S135" s="393"/>
      <c r="T135" s="393"/>
      <c r="U135" s="393"/>
      <c r="V135" s="394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6"/>
      <c r="O136" s="398"/>
      <c r="P136" s="392" t="s">
        <v>69</v>
      </c>
      <c r="Q136" s="393"/>
      <c r="R136" s="393"/>
      <c r="S136" s="393"/>
      <c r="T136" s="393"/>
      <c r="U136" s="393"/>
      <c r="V136" s="394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customHeight="1" x14ac:dyDescent="0.25">
      <c r="A137" s="395" t="s">
        <v>71</v>
      </c>
      <c r="B137" s="396"/>
      <c r="C137" s="396"/>
      <c r="D137" s="396"/>
      <c r="E137" s="396"/>
      <c r="F137" s="396"/>
      <c r="G137" s="396"/>
      <c r="H137" s="396"/>
      <c r="I137" s="396"/>
      <c r="J137" s="396"/>
      <c r="K137" s="396"/>
      <c r="L137" s="396"/>
      <c r="M137" s="396"/>
      <c r="N137" s="396"/>
      <c r="O137" s="396"/>
      <c r="P137" s="396"/>
      <c r="Q137" s="396"/>
      <c r="R137" s="396"/>
      <c r="S137" s="396"/>
      <c r="T137" s="396"/>
      <c r="U137" s="396"/>
      <c r="V137" s="396"/>
      <c r="W137" s="396"/>
      <c r="X137" s="396"/>
      <c r="Y137" s="396"/>
      <c r="Z137" s="396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90">
        <v>4607091385168</v>
      </c>
      <c r="E138" s="391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8"/>
      <c r="R138" s="388"/>
      <c r="S138" s="388"/>
      <c r="T138" s="389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0">
        <v>4607091385168</v>
      </c>
      <c r="E139" s="391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70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8"/>
      <c r="R139" s="388"/>
      <c r="S139" s="388"/>
      <c r="T139" s="389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90">
        <v>4607091383256</v>
      </c>
      <c r="E140" s="391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8"/>
      <c r="R140" s="388"/>
      <c r="S140" s="388"/>
      <c r="T140" s="389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0">
        <v>4607091385748</v>
      </c>
      <c r="E141" s="391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8"/>
      <c r="R141" s="388"/>
      <c r="S141" s="388"/>
      <c r="T141" s="389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90">
        <v>4680115884533</v>
      </c>
      <c r="E142" s="391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3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8"/>
      <c r="R142" s="388"/>
      <c r="S142" s="388"/>
      <c r="T142" s="389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90">
        <v>4680115882645</v>
      </c>
      <c r="E143" s="391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8"/>
      <c r="R143" s="388"/>
      <c r="S143" s="388"/>
      <c r="T143" s="389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7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6"/>
      <c r="O144" s="398"/>
      <c r="P144" s="392" t="s">
        <v>69</v>
      </c>
      <c r="Q144" s="393"/>
      <c r="R144" s="393"/>
      <c r="S144" s="393"/>
      <c r="T144" s="393"/>
      <c r="U144" s="393"/>
      <c r="V144" s="394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6"/>
      <c r="O145" s="398"/>
      <c r="P145" s="392" t="s">
        <v>69</v>
      </c>
      <c r="Q145" s="393"/>
      <c r="R145" s="393"/>
      <c r="S145" s="393"/>
      <c r="T145" s="393"/>
      <c r="U145" s="393"/>
      <c r="V145" s="394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customHeight="1" x14ac:dyDescent="0.25">
      <c r="A146" s="395" t="s">
        <v>170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96"/>
      <c r="AA146" s="379"/>
      <c r="AB146" s="379"/>
      <c r="AC146" s="379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90">
        <v>4680115882652</v>
      </c>
      <c r="E147" s="391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8"/>
      <c r="R147" s="388"/>
      <c r="S147" s="388"/>
      <c r="T147" s="389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90">
        <v>4680115880238</v>
      </c>
      <c r="E148" s="391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8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8"/>
      <c r="R148" s="388"/>
      <c r="S148" s="388"/>
      <c r="T148" s="389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7"/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8"/>
      <c r="P149" s="392" t="s">
        <v>69</v>
      </c>
      <c r="Q149" s="393"/>
      <c r="R149" s="393"/>
      <c r="S149" s="393"/>
      <c r="T149" s="393"/>
      <c r="U149" s="393"/>
      <c r="V149" s="394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x14ac:dyDescent="0.2">
      <c r="A150" s="396"/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8"/>
      <c r="P150" s="392" t="s">
        <v>69</v>
      </c>
      <c r="Q150" s="393"/>
      <c r="R150" s="393"/>
      <c r="S150" s="393"/>
      <c r="T150" s="393"/>
      <c r="U150" s="393"/>
      <c r="V150" s="394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customHeight="1" x14ac:dyDescent="0.25">
      <c r="A151" s="445" t="s">
        <v>231</v>
      </c>
      <c r="B151" s="396"/>
      <c r="C151" s="396"/>
      <c r="D151" s="396"/>
      <c r="E151" s="396"/>
      <c r="F151" s="396"/>
      <c r="G151" s="396"/>
      <c r="H151" s="396"/>
      <c r="I151" s="396"/>
      <c r="J151" s="396"/>
      <c r="K151" s="396"/>
      <c r="L151" s="396"/>
      <c r="M151" s="396"/>
      <c r="N151" s="396"/>
      <c r="O151" s="396"/>
      <c r="P151" s="396"/>
      <c r="Q151" s="396"/>
      <c r="R151" s="396"/>
      <c r="S151" s="396"/>
      <c r="T151" s="396"/>
      <c r="U151" s="396"/>
      <c r="V151" s="396"/>
      <c r="W151" s="396"/>
      <c r="X151" s="396"/>
      <c r="Y151" s="396"/>
      <c r="Z151" s="396"/>
      <c r="AA151" s="378"/>
      <c r="AB151" s="378"/>
      <c r="AC151" s="378"/>
    </row>
    <row r="152" spans="1:68" ht="14.25" customHeight="1" x14ac:dyDescent="0.25">
      <c r="A152" s="395" t="s">
        <v>109</v>
      </c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396"/>
      <c r="P152" s="396"/>
      <c r="Q152" s="396"/>
      <c r="R152" s="396"/>
      <c r="S152" s="396"/>
      <c r="T152" s="396"/>
      <c r="U152" s="396"/>
      <c r="V152" s="396"/>
      <c r="W152" s="396"/>
      <c r="X152" s="396"/>
      <c r="Y152" s="396"/>
      <c r="Z152" s="396"/>
      <c r="AA152" s="379"/>
      <c r="AB152" s="379"/>
      <c r="AC152" s="379"/>
    </row>
    <row r="153" spans="1:68" ht="27" customHeight="1" x14ac:dyDescent="0.25">
      <c r="A153" s="54" t="s">
        <v>232</v>
      </c>
      <c r="B153" s="54" t="s">
        <v>233</v>
      </c>
      <c r="C153" s="31">
        <v>4301011562</v>
      </c>
      <c r="D153" s="390">
        <v>4680115882577</v>
      </c>
      <c r="E153" s="391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88"/>
      <c r="R153" s="388"/>
      <c r="S153" s="388"/>
      <c r="T153" s="389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232</v>
      </c>
      <c r="B154" s="54" t="s">
        <v>234</v>
      </c>
      <c r="C154" s="31">
        <v>4301011564</v>
      </c>
      <c r="D154" s="390">
        <v>4680115882577</v>
      </c>
      <c r="E154" s="391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4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88"/>
      <c r="R154" s="388"/>
      <c r="S154" s="388"/>
      <c r="T154" s="389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7"/>
      <c r="B155" s="396"/>
      <c r="C155" s="396"/>
      <c r="D155" s="396"/>
      <c r="E155" s="396"/>
      <c r="F155" s="396"/>
      <c r="G155" s="396"/>
      <c r="H155" s="396"/>
      <c r="I155" s="396"/>
      <c r="J155" s="396"/>
      <c r="K155" s="396"/>
      <c r="L155" s="396"/>
      <c r="M155" s="396"/>
      <c r="N155" s="396"/>
      <c r="O155" s="398"/>
      <c r="P155" s="392" t="s">
        <v>69</v>
      </c>
      <c r="Q155" s="393"/>
      <c r="R155" s="393"/>
      <c r="S155" s="393"/>
      <c r="T155" s="393"/>
      <c r="U155" s="393"/>
      <c r="V155" s="394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x14ac:dyDescent="0.2">
      <c r="A156" s="396"/>
      <c r="B156" s="396"/>
      <c r="C156" s="396"/>
      <c r="D156" s="396"/>
      <c r="E156" s="396"/>
      <c r="F156" s="396"/>
      <c r="G156" s="396"/>
      <c r="H156" s="396"/>
      <c r="I156" s="396"/>
      <c r="J156" s="396"/>
      <c r="K156" s="396"/>
      <c r="L156" s="396"/>
      <c r="M156" s="396"/>
      <c r="N156" s="396"/>
      <c r="O156" s="398"/>
      <c r="P156" s="392" t="s">
        <v>69</v>
      </c>
      <c r="Q156" s="393"/>
      <c r="R156" s="393"/>
      <c r="S156" s="393"/>
      <c r="T156" s="393"/>
      <c r="U156" s="393"/>
      <c r="V156" s="394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customHeight="1" x14ac:dyDescent="0.25">
      <c r="A157" s="395" t="s">
        <v>63</v>
      </c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396"/>
      <c r="P157" s="396"/>
      <c r="Q157" s="396"/>
      <c r="R157" s="396"/>
      <c r="S157" s="396"/>
      <c r="T157" s="396"/>
      <c r="U157" s="396"/>
      <c r="V157" s="396"/>
      <c r="W157" s="396"/>
      <c r="X157" s="396"/>
      <c r="Y157" s="396"/>
      <c r="Z157" s="396"/>
      <c r="AA157" s="379"/>
      <c r="AB157" s="379"/>
      <c r="AC157" s="379"/>
    </row>
    <row r="158" spans="1:68" ht="27" customHeight="1" x14ac:dyDescent="0.25">
      <c r="A158" s="54" t="s">
        <v>235</v>
      </c>
      <c r="B158" s="54" t="s">
        <v>236</v>
      </c>
      <c r="C158" s="31">
        <v>4301031235</v>
      </c>
      <c r="D158" s="390">
        <v>4680115883444</v>
      </c>
      <c r="E158" s="391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88"/>
      <c r="R158" s="388"/>
      <c r="S158" s="388"/>
      <c r="T158" s="389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235</v>
      </c>
      <c r="B159" s="54" t="s">
        <v>237</v>
      </c>
      <c r="C159" s="31">
        <v>4301031234</v>
      </c>
      <c r="D159" s="390">
        <v>4680115883444</v>
      </c>
      <c r="E159" s="391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88"/>
      <c r="R159" s="388"/>
      <c r="S159" s="388"/>
      <c r="T159" s="389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7"/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8"/>
      <c r="P160" s="392" t="s">
        <v>69</v>
      </c>
      <c r="Q160" s="393"/>
      <c r="R160" s="393"/>
      <c r="S160" s="393"/>
      <c r="T160" s="393"/>
      <c r="U160" s="393"/>
      <c r="V160" s="394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x14ac:dyDescent="0.2">
      <c r="A161" s="396"/>
      <c r="B161" s="396"/>
      <c r="C161" s="396"/>
      <c r="D161" s="396"/>
      <c r="E161" s="396"/>
      <c r="F161" s="396"/>
      <c r="G161" s="396"/>
      <c r="H161" s="396"/>
      <c r="I161" s="396"/>
      <c r="J161" s="396"/>
      <c r="K161" s="396"/>
      <c r="L161" s="396"/>
      <c r="M161" s="396"/>
      <c r="N161" s="396"/>
      <c r="O161" s="398"/>
      <c r="P161" s="392" t="s">
        <v>69</v>
      </c>
      <c r="Q161" s="393"/>
      <c r="R161" s="393"/>
      <c r="S161" s="393"/>
      <c r="T161" s="393"/>
      <c r="U161" s="393"/>
      <c r="V161" s="394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customHeight="1" x14ac:dyDescent="0.25">
      <c r="A162" s="395" t="s">
        <v>71</v>
      </c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396"/>
      <c r="P162" s="396"/>
      <c r="Q162" s="396"/>
      <c r="R162" s="396"/>
      <c r="S162" s="396"/>
      <c r="T162" s="396"/>
      <c r="U162" s="396"/>
      <c r="V162" s="396"/>
      <c r="W162" s="396"/>
      <c r="X162" s="396"/>
      <c r="Y162" s="396"/>
      <c r="Z162" s="396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390">
        <v>4680115882584</v>
      </c>
      <c r="E163" s="391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88"/>
      <c r="R163" s="388"/>
      <c r="S163" s="388"/>
      <c r="T163" s="389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238</v>
      </c>
      <c r="B164" s="54" t="s">
        <v>240</v>
      </c>
      <c r="C164" s="31">
        <v>4301051476</v>
      </c>
      <c r="D164" s="390">
        <v>4680115882584</v>
      </c>
      <c r="E164" s="391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88"/>
      <c r="R164" s="388"/>
      <c r="S164" s="388"/>
      <c r="T164" s="389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7"/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8"/>
      <c r="P165" s="392" t="s">
        <v>69</v>
      </c>
      <c r="Q165" s="393"/>
      <c r="R165" s="393"/>
      <c r="S165" s="393"/>
      <c r="T165" s="393"/>
      <c r="U165" s="393"/>
      <c r="V165" s="394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x14ac:dyDescent="0.2">
      <c r="A166" s="396"/>
      <c r="B166" s="396"/>
      <c r="C166" s="396"/>
      <c r="D166" s="396"/>
      <c r="E166" s="396"/>
      <c r="F166" s="396"/>
      <c r="G166" s="396"/>
      <c r="H166" s="396"/>
      <c r="I166" s="396"/>
      <c r="J166" s="396"/>
      <c r="K166" s="396"/>
      <c r="L166" s="396"/>
      <c r="M166" s="396"/>
      <c r="N166" s="396"/>
      <c r="O166" s="398"/>
      <c r="P166" s="392" t="s">
        <v>69</v>
      </c>
      <c r="Q166" s="393"/>
      <c r="R166" s="393"/>
      <c r="S166" s="393"/>
      <c r="T166" s="393"/>
      <c r="U166" s="393"/>
      <c r="V166" s="394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customHeight="1" x14ac:dyDescent="0.25">
      <c r="A167" s="445" t="s">
        <v>107</v>
      </c>
      <c r="B167" s="396"/>
      <c r="C167" s="396"/>
      <c r="D167" s="396"/>
      <c r="E167" s="396"/>
      <c r="F167" s="396"/>
      <c r="G167" s="396"/>
      <c r="H167" s="396"/>
      <c r="I167" s="396"/>
      <c r="J167" s="396"/>
      <c r="K167" s="396"/>
      <c r="L167" s="396"/>
      <c r="M167" s="396"/>
      <c r="N167" s="396"/>
      <c r="O167" s="396"/>
      <c r="P167" s="396"/>
      <c r="Q167" s="396"/>
      <c r="R167" s="396"/>
      <c r="S167" s="396"/>
      <c r="T167" s="396"/>
      <c r="U167" s="396"/>
      <c r="V167" s="396"/>
      <c r="W167" s="396"/>
      <c r="X167" s="396"/>
      <c r="Y167" s="396"/>
      <c r="Z167" s="396"/>
      <c r="AA167" s="378"/>
      <c r="AB167" s="378"/>
      <c r="AC167" s="378"/>
    </row>
    <row r="168" spans="1:68" ht="14.25" customHeight="1" x14ac:dyDescent="0.25">
      <c r="A168" s="395" t="s">
        <v>109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396"/>
      <c r="AA168" s="379"/>
      <c r="AB168" s="379"/>
      <c r="AC168" s="379"/>
    </row>
    <row r="169" spans="1:68" ht="27" customHeight="1" x14ac:dyDescent="0.25">
      <c r="A169" s="54" t="s">
        <v>241</v>
      </c>
      <c r="B169" s="54" t="s">
        <v>242</v>
      </c>
      <c r="C169" s="31">
        <v>4301011623</v>
      </c>
      <c r="D169" s="390">
        <v>4607091382945</v>
      </c>
      <c r="E169" s="391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88"/>
      <c r="R169" s="388"/>
      <c r="S169" s="388"/>
      <c r="T169" s="389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243</v>
      </c>
      <c r="B170" s="54" t="s">
        <v>244</v>
      </c>
      <c r="C170" s="31">
        <v>4301011192</v>
      </c>
      <c r="D170" s="390">
        <v>4607091382952</v>
      </c>
      <c r="E170" s="391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245</v>
      </c>
      <c r="B171" s="54" t="s">
        <v>246</v>
      </c>
      <c r="C171" s="31">
        <v>4301011705</v>
      </c>
      <c r="D171" s="390">
        <v>4607091384604</v>
      </c>
      <c r="E171" s="391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88"/>
      <c r="R171" s="388"/>
      <c r="S171" s="388"/>
      <c r="T171" s="389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7"/>
      <c r="B172" s="396"/>
      <c r="C172" s="396"/>
      <c r="D172" s="396"/>
      <c r="E172" s="396"/>
      <c r="F172" s="396"/>
      <c r="G172" s="396"/>
      <c r="H172" s="396"/>
      <c r="I172" s="396"/>
      <c r="J172" s="396"/>
      <c r="K172" s="396"/>
      <c r="L172" s="396"/>
      <c r="M172" s="396"/>
      <c r="N172" s="396"/>
      <c r="O172" s="398"/>
      <c r="P172" s="392" t="s">
        <v>69</v>
      </c>
      <c r="Q172" s="393"/>
      <c r="R172" s="393"/>
      <c r="S172" s="393"/>
      <c r="T172" s="393"/>
      <c r="U172" s="393"/>
      <c r="V172" s="394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x14ac:dyDescent="0.2">
      <c r="A173" s="396"/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8"/>
      <c r="P173" s="392" t="s">
        <v>69</v>
      </c>
      <c r="Q173" s="393"/>
      <c r="R173" s="393"/>
      <c r="S173" s="393"/>
      <c r="T173" s="393"/>
      <c r="U173" s="393"/>
      <c r="V173" s="394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customHeight="1" x14ac:dyDescent="0.25">
      <c r="A174" s="395" t="s">
        <v>63</v>
      </c>
      <c r="B174" s="396"/>
      <c r="C174" s="396"/>
      <c r="D174" s="396"/>
      <c r="E174" s="396"/>
      <c r="F174" s="396"/>
      <c r="G174" s="396"/>
      <c r="H174" s="396"/>
      <c r="I174" s="396"/>
      <c r="J174" s="396"/>
      <c r="K174" s="396"/>
      <c r="L174" s="396"/>
      <c r="M174" s="396"/>
      <c r="N174" s="396"/>
      <c r="O174" s="396"/>
      <c r="P174" s="396"/>
      <c r="Q174" s="396"/>
      <c r="R174" s="396"/>
      <c r="S174" s="396"/>
      <c r="T174" s="396"/>
      <c r="U174" s="396"/>
      <c r="V174" s="396"/>
      <c r="W174" s="396"/>
      <c r="X174" s="396"/>
      <c r="Y174" s="396"/>
      <c r="Z174" s="396"/>
      <c r="AA174" s="379"/>
      <c r="AB174" s="379"/>
      <c r="AC174" s="379"/>
    </row>
    <row r="175" spans="1:68" ht="16.5" customHeight="1" x14ac:dyDescent="0.25">
      <c r="A175" s="54" t="s">
        <v>247</v>
      </c>
      <c r="B175" s="54" t="s">
        <v>248</v>
      </c>
      <c r="C175" s="31">
        <v>4301030895</v>
      </c>
      <c r="D175" s="390">
        <v>4607091387667</v>
      </c>
      <c r="E175" s="391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88"/>
      <c r="R175" s="388"/>
      <c r="S175" s="388"/>
      <c r="T175" s="389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249</v>
      </c>
      <c r="B176" s="54" t="s">
        <v>250</v>
      </c>
      <c r="C176" s="31">
        <v>4301030961</v>
      </c>
      <c r="D176" s="390">
        <v>4607091387636</v>
      </c>
      <c r="E176" s="391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88"/>
      <c r="R176" s="388"/>
      <c r="S176" s="388"/>
      <c r="T176" s="389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251</v>
      </c>
      <c r="B177" s="54" t="s">
        <v>252</v>
      </c>
      <c r="C177" s="31">
        <v>4301030963</v>
      </c>
      <c r="D177" s="390">
        <v>4607091382426</v>
      </c>
      <c r="E177" s="391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88"/>
      <c r="R177" s="388"/>
      <c r="S177" s="388"/>
      <c r="T177" s="389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253</v>
      </c>
      <c r="B178" s="54" t="s">
        <v>254</v>
      </c>
      <c r="C178" s="31">
        <v>4301030962</v>
      </c>
      <c r="D178" s="390">
        <v>4607091386547</v>
      </c>
      <c r="E178" s="391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88"/>
      <c r="R178" s="388"/>
      <c r="S178" s="388"/>
      <c r="T178" s="389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255</v>
      </c>
      <c r="B179" s="54" t="s">
        <v>256</v>
      </c>
      <c r="C179" s="31">
        <v>4301030964</v>
      </c>
      <c r="D179" s="390">
        <v>4607091382464</v>
      </c>
      <c r="E179" s="391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97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8"/>
      <c r="P180" s="392" t="s">
        <v>69</v>
      </c>
      <c r="Q180" s="393"/>
      <c r="R180" s="393"/>
      <c r="S180" s="393"/>
      <c r="T180" s="393"/>
      <c r="U180" s="393"/>
      <c r="V180" s="394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x14ac:dyDescent="0.2">
      <c r="A181" s="396"/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8"/>
      <c r="P181" s="392" t="s">
        <v>69</v>
      </c>
      <c r="Q181" s="393"/>
      <c r="R181" s="393"/>
      <c r="S181" s="393"/>
      <c r="T181" s="393"/>
      <c r="U181" s="393"/>
      <c r="V181" s="394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customHeight="1" x14ac:dyDescent="0.25">
      <c r="A182" s="395" t="s">
        <v>71</v>
      </c>
      <c r="B182" s="396"/>
      <c r="C182" s="396"/>
      <c r="D182" s="396"/>
      <c r="E182" s="396"/>
      <c r="F182" s="396"/>
      <c r="G182" s="396"/>
      <c r="H182" s="396"/>
      <c r="I182" s="396"/>
      <c r="J182" s="396"/>
      <c r="K182" s="396"/>
      <c r="L182" s="396"/>
      <c r="M182" s="396"/>
      <c r="N182" s="396"/>
      <c r="O182" s="396"/>
      <c r="P182" s="396"/>
      <c r="Q182" s="396"/>
      <c r="R182" s="396"/>
      <c r="S182" s="396"/>
      <c r="T182" s="396"/>
      <c r="U182" s="396"/>
      <c r="V182" s="396"/>
      <c r="W182" s="396"/>
      <c r="X182" s="396"/>
      <c r="Y182" s="396"/>
      <c r="Z182" s="396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390">
        <v>4607091385304</v>
      </c>
      <c r="E183" s="391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88"/>
      <c r="R183" s="388"/>
      <c r="S183" s="388"/>
      <c r="T183" s="389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259</v>
      </c>
      <c r="B184" s="54" t="s">
        <v>260</v>
      </c>
      <c r="C184" s="31">
        <v>4301051648</v>
      </c>
      <c r="D184" s="390">
        <v>4607091386264</v>
      </c>
      <c r="E184" s="391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88"/>
      <c r="R184" s="388"/>
      <c r="S184" s="388"/>
      <c r="T184" s="389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261</v>
      </c>
      <c r="B185" s="54" t="s">
        <v>262</v>
      </c>
      <c r="C185" s="31">
        <v>4301051313</v>
      </c>
      <c r="D185" s="390">
        <v>4607091385427</v>
      </c>
      <c r="E185" s="391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88"/>
      <c r="R185" s="388"/>
      <c r="S185" s="388"/>
      <c r="T185" s="389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7"/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8"/>
      <c r="P186" s="392" t="s">
        <v>69</v>
      </c>
      <c r="Q186" s="393"/>
      <c r="R186" s="393"/>
      <c r="S186" s="393"/>
      <c r="T186" s="393"/>
      <c r="U186" s="393"/>
      <c r="V186" s="394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x14ac:dyDescent="0.2">
      <c r="A187" s="396"/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8"/>
      <c r="P187" s="392" t="s">
        <v>69</v>
      </c>
      <c r="Q187" s="393"/>
      <c r="R187" s="393"/>
      <c r="S187" s="393"/>
      <c r="T187" s="393"/>
      <c r="U187" s="393"/>
      <c r="V187" s="394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customHeight="1" x14ac:dyDescent="0.2">
      <c r="A188" s="443" t="s">
        <v>263</v>
      </c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8"/>
      <c r="AB188" s="48"/>
      <c r="AC188" s="48"/>
    </row>
    <row r="189" spans="1:68" ht="16.5" customHeight="1" x14ac:dyDescent="0.25">
      <c r="A189" s="445" t="s">
        <v>264</v>
      </c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396"/>
      <c r="P189" s="396"/>
      <c r="Q189" s="396"/>
      <c r="R189" s="396"/>
      <c r="S189" s="396"/>
      <c r="T189" s="396"/>
      <c r="U189" s="396"/>
      <c r="V189" s="396"/>
      <c r="W189" s="396"/>
      <c r="X189" s="396"/>
      <c r="Y189" s="396"/>
      <c r="Z189" s="396"/>
      <c r="AA189" s="378"/>
      <c r="AB189" s="378"/>
      <c r="AC189" s="378"/>
    </row>
    <row r="190" spans="1:68" ht="14.25" customHeight="1" x14ac:dyDescent="0.25">
      <c r="A190" s="395" t="s">
        <v>63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0">
        <v>4680115880993</v>
      </c>
      <c r="E191" s="391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88"/>
      <c r="R191" s="388"/>
      <c r="S191" s="388"/>
      <c r="T191" s="389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390">
        <v>4680115881761</v>
      </c>
      <c r="E192" s="391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88"/>
      <c r="R192" s="388"/>
      <c r="S192" s="388"/>
      <c r="T192" s="389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390">
        <v>4680115881563</v>
      </c>
      <c r="E193" s="391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88"/>
      <c r="R193" s="388"/>
      <c r="S193" s="388"/>
      <c r="T193" s="389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0">
        <v>4680115880986</v>
      </c>
      <c r="E194" s="391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88"/>
      <c r="R194" s="388"/>
      <c r="S194" s="388"/>
      <c r="T194" s="389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273</v>
      </c>
      <c r="B195" s="54" t="s">
        <v>274</v>
      </c>
      <c r="C195" s="31">
        <v>4301031205</v>
      </c>
      <c r="D195" s="390">
        <v>4680115881785</v>
      </c>
      <c r="E195" s="391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88"/>
      <c r="R195" s="388"/>
      <c r="S195" s="388"/>
      <c r="T195" s="389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0">
        <v>4680115881679</v>
      </c>
      <c r="E196" s="391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88"/>
      <c r="R196" s="388"/>
      <c r="S196" s="388"/>
      <c r="T196" s="389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277</v>
      </c>
      <c r="B197" s="54" t="s">
        <v>278</v>
      </c>
      <c r="C197" s="31">
        <v>4301031158</v>
      </c>
      <c r="D197" s="390">
        <v>4680115880191</v>
      </c>
      <c r="E197" s="391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88"/>
      <c r="R197" s="388"/>
      <c r="S197" s="388"/>
      <c r="T197" s="389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279</v>
      </c>
      <c r="B198" s="54" t="s">
        <v>280</v>
      </c>
      <c r="C198" s="31">
        <v>4301031245</v>
      </c>
      <c r="D198" s="390">
        <v>4680115883963</v>
      </c>
      <c r="E198" s="391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88"/>
      <c r="R198" s="388"/>
      <c r="S198" s="388"/>
      <c r="T198" s="389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7"/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8"/>
      <c r="P199" s="392" t="s">
        <v>69</v>
      </c>
      <c r="Q199" s="393"/>
      <c r="R199" s="393"/>
      <c r="S199" s="393"/>
      <c r="T199" s="393"/>
      <c r="U199" s="393"/>
      <c r="V199" s="394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x14ac:dyDescent="0.2">
      <c r="A200" s="396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8"/>
      <c r="P200" s="392" t="s">
        <v>69</v>
      </c>
      <c r="Q200" s="393"/>
      <c r="R200" s="393"/>
      <c r="S200" s="393"/>
      <c r="T200" s="393"/>
      <c r="U200" s="393"/>
      <c r="V200" s="394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customHeight="1" x14ac:dyDescent="0.25">
      <c r="A201" s="445" t="s">
        <v>281</v>
      </c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396"/>
      <c r="P201" s="396"/>
      <c r="Q201" s="396"/>
      <c r="R201" s="396"/>
      <c r="S201" s="396"/>
      <c r="T201" s="396"/>
      <c r="U201" s="396"/>
      <c r="V201" s="396"/>
      <c r="W201" s="396"/>
      <c r="X201" s="396"/>
      <c r="Y201" s="396"/>
      <c r="Z201" s="396"/>
      <c r="AA201" s="378"/>
      <c r="AB201" s="378"/>
      <c r="AC201" s="378"/>
    </row>
    <row r="202" spans="1:68" ht="14.25" customHeight="1" x14ac:dyDescent="0.25">
      <c r="A202" s="395" t="s">
        <v>109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9"/>
      <c r="AB202" s="379"/>
      <c r="AC202" s="379"/>
    </row>
    <row r="203" spans="1:68" ht="16.5" customHeight="1" x14ac:dyDescent="0.25">
      <c r="A203" s="54" t="s">
        <v>282</v>
      </c>
      <c r="B203" s="54" t="s">
        <v>283</v>
      </c>
      <c r="C203" s="31">
        <v>4301011450</v>
      </c>
      <c r="D203" s="390">
        <v>4680115881402</v>
      </c>
      <c r="E203" s="391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88"/>
      <c r="R203" s="388"/>
      <c r="S203" s="388"/>
      <c r="T203" s="389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customHeight="1" x14ac:dyDescent="0.25">
      <c r="A204" s="54" t="s">
        <v>284</v>
      </c>
      <c r="B204" s="54" t="s">
        <v>285</v>
      </c>
      <c r="C204" s="31">
        <v>4301011767</v>
      </c>
      <c r="D204" s="390">
        <v>4680115881396</v>
      </c>
      <c r="E204" s="391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88"/>
      <c r="R204" s="388"/>
      <c r="S204" s="388"/>
      <c r="T204" s="389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7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8"/>
      <c r="P205" s="392" t="s">
        <v>69</v>
      </c>
      <c r="Q205" s="393"/>
      <c r="R205" s="393"/>
      <c r="S205" s="393"/>
      <c r="T205" s="393"/>
      <c r="U205" s="393"/>
      <c r="V205" s="394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x14ac:dyDescent="0.2">
      <c r="A206" s="396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8"/>
      <c r="P206" s="392" t="s">
        <v>69</v>
      </c>
      <c r="Q206" s="393"/>
      <c r="R206" s="393"/>
      <c r="S206" s="393"/>
      <c r="T206" s="393"/>
      <c r="U206" s="393"/>
      <c r="V206" s="394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customHeight="1" x14ac:dyDescent="0.25">
      <c r="A207" s="395" t="s">
        <v>149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96"/>
      <c r="AA207" s="379"/>
      <c r="AB207" s="379"/>
      <c r="AC207" s="379"/>
    </row>
    <row r="208" spans="1:68" ht="16.5" customHeight="1" x14ac:dyDescent="0.25">
      <c r="A208" s="54" t="s">
        <v>286</v>
      </c>
      <c r="B208" s="54" t="s">
        <v>287</v>
      </c>
      <c r="C208" s="31">
        <v>4301020262</v>
      </c>
      <c r="D208" s="390">
        <v>4680115882935</v>
      </c>
      <c r="E208" s="391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288</v>
      </c>
      <c r="B209" s="54" t="s">
        <v>289</v>
      </c>
      <c r="C209" s="31">
        <v>4301020220</v>
      </c>
      <c r="D209" s="390">
        <v>4680115880764</v>
      </c>
      <c r="E209" s="391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88"/>
      <c r="R209" s="388"/>
      <c r="S209" s="388"/>
      <c r="T209" s="389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397"/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8"/>
      <c r="P210" s="392" t="s">
        <v>69</v>
      </c>
      <c r="Q210" s="393"/>
      <c r="R210" s="393"/>
      <c r="S210" s="393"/>
      <c r="T210" s="393"/>
      <c r="U210" s="393"/>
      <c r="V210" s="394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x14ac:dyDescent="0.2">
      <c r="A211" s="396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398"/>
      <c r="P211" s="392" t="s">
        <v>69</v>
      </c>
      <c r="Q211" s="393"/>
      <c r="R211" s="393"/>
      <c r="S211" s="393"/>
      <c r="T211" s="393"/>
      <c r="U211" s="393"/>
      <c r="V211" s="394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customHeight="1" x14ac:dyDescent="0.25">
      <c r="A212" s="395" t="s">
        <v>63</v>
      </c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396"/>
      <c r="P212" s="396"/>
      <c r="Q212" s="396"/>
      <c r="R212" s="396"/>
      <c r="S212" s="396"/>
      <c r="T212" s="396"/>
      <c r="U212" s="396"/>
      <c r="V212" s="396"/>
      <c r="W212" s="396"/>
      <c r="X212" s="396"/>
      <c r="Y212" s="396"/>
      <c r="Z212" s="396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390">
        <v>4680115882683</v>
      </c>
      <c r="E213" s="391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0">
        <v>4680115882690</v>
      </c>
      <c r="E214" s="391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390">
        <v>4680115882669</v>
      </c>
      <c r="E215" s="391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88"/>
      <c r="R215" s="388"/>
      <c r="S215" s="388"/>
      <c r="T215" s="389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0">
        <v>4680115882676</v>
      </c>
      <c r="E216" s="391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88"/>
      <c r="R216" s="388"/>
      <c r="S216" s="388"/>
      <c r="T216" s="389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298</v>
      </c>
      <c r="B217" s="54" t="s">
        <v>299</v>
      </c>
      <c r="C217" s="31">
        <v>4301031223</v>
      </c>
      <c r="D217" s="390">
        <v>4680115884014</v>
      </c>
      <c r="E217" s="391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88"/>
      <c r="R217" s="388"/>
      <c r="S217" s="388"/>
      <c r="T217" s="389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300</v>
      </c>
      <c r="B218" s="54" t="s">
        <v>301</v>
      </c>
      <c r="C218" s="31">
        <v>4301031222</v>
      </c>
      <c r="D218" s="390">
        <v>4680115884007</v>
      </c>
      <c r="E218" s="391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302</v>
      </c>
      <c r="B219" s="54" t="s">
        <v>303</v>
      </c>
      <c r="C219" s="31">
        <v>4301031229</v>
      </c>
      <c r="D219" s="390">
        <v>4680115884038</v>
      </c>
      <c r="E219" s="391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5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88"/>
      <c r="R219" s="388"/>
      <c r="S219" s="388"/>
      <c r="T219" s="389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304</v>
      </c>
      <c r="B220" s="54" t="s">
        <v>305</v>
      </c>
      <c r="C220" s="31">
        <v>4301031225</v>
      </c>
      <c r="D220" s="390">
        <v>4680115884021</v>
      </c>
      <c r="E220" s="391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1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88"/>
      <c r="R220" s="388"/>
      <c r="S220" s="388"/>
      <c r="T220" s="389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7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6"/>
      <c r="O221" s="398"/>
      <c r="P221" s="392" t="s">
        <v>69</v>
      </c>
      <c r="Q221" s="393"/>
      <c r="R221" s="393"/>
      <c r="S221" s="393"/>
      <c r="T221" s="393"/>
      <c r="U221" s="393"/>
      <c r="V221" s="394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398"/>
      <c r="P222" s="392" t="s">
        <v>69</v>
      </c>
      <c r="Q222" s="393"/>
      <c r="R222" s="393"/>
      <c r="S222" s="393"/>
      <c r="T222" s="393"/>
      <c r="U222" s="393"/>
      <c r="V222" s="394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customHeight="1" x14ac:dyDescent="0.25">
      <c r="A223" s="395" t="s">
        <v>71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96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390">
        <v>4680115881594</v>
      </c>
      <c r="E224" s="391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390">
        <v>4680115880962</v>
      </c>
      <c r="E225" s="391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88"/>
      <c r="R225" s="388"/>
      <c r="S225" s="388"/>
      <c r="T225" s="389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390">
        <v>4680115881617</v>
      </c>
      <c r="E226" s="391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88"/>
      <c r="R226" s="388"/>
      <c r="S226" s="388"/>
      <c r="T226" s="389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390">
        <v>4680115880573</v>
      </c>
      <c r="E227" s="391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88"/>
      <c r="R227" s="388"/>
      <c r="S227" s="388"/>
      <c r="T227" s="389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0">
        <v>4680115882195</v>
      </c>
      <c r="E228" s="391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316</v>
      </c>
      <c r="B229" s="54" t="s">
        <v>317</v>
      </c>
      <c r="C229" s="31">
        <v>4301051752</v>
      </c>
      <c r="D229" s="390">
        <v>4680115882607</v>
      </c>
      <c r="E229" s="391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88"/>
      <c r="R229" s="388"/>
      <c r="S229" s="388"/>
      <c r="T229" s="389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0">
        <v>4680115880092</v>
      </c>
      <c r="E230" s="391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88"/>
      <c r="R230" s="388"/>
      <c r="S230" s="388"/>
      <c r="T230" s="389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0">
        <v>4680115880221</v>
      </c>
      <c r="E231" s="391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4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88"/>
      <c r="R231" s="388"/>
      <c r="S231" s="388"/>
      <c r="T231" s="389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customHeight="1" x14ac:dyDescent="0.25">
      <c r="A232" s="54" t="s">
        <v>322</v>
      </c>
      <c r="B232" s="54" t="s">
        <v>323</v>
      </c>
      <c r="C232" s="31">
        <v>4301051749</v>
      </c>
      <c r="D232" s="390">
        <v>4680115882942</v>
      </c>
      <c r="E232" s="391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0">
        <v>4680115880504</v>
      </c>
      <c r="E233" s="391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88"/>
      <c r="R233" s="388"/>
      <c r="S233" s="388"/>
      <c r="T233" s="389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390">
        <v>4680115882164</v>
      </c>
      <c r="E234" s="391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7"/>
      <c r="B235" s="396"/>
      <c r="C235" s="396"/>
      <c r="D235" s="396"/>
      <c r="E235" s="396"/>
      <c r="F235" s="396"/>
      <c r="G235" s="396"/>
      <c r="H235" s="396"/>
      <c r="I235" s="396"/>
      <c r="J235" s="396"/>
      <c r="K235" s="396"/>
      <c r="L235" s="396"/>
      <c r="M235" s="396"/>
      <c r="N235" s="396"/>
      <c r="O235" s="398"/>
      <c r="P235" s="392" t="s">
        <v>69</v>
      </c>
      <c r="Q235" s="393"/>
      <c r="R235" s="393"/>
      <c r="S235" s="393"/>
      <c r="T235" s="393"/>
      <c r="U235" s="393"/>
      <c r="V235" s="394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386"/>
      <c r="AB235" s="386"/>
      <c r="AC235" s="386"/>
    </row>
    <row r="236" spans="1:68" x14ac:dyDescent="0.2">
      <c r="A236" s="396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398"/>
      <c r="P236" s="392" t="s">
        <v>69</v>
      </c>
      <c r="Q236" s="393"/>
      <c r="R236" s="393"/>
      <c r="S236" s="393"/>
      <c r="T236" s="393"/>
      <c r="U236" s="393"/>
      <c r="V236" s="394"/>
      <c r="W236" s="37" t="s">
        <v>68</v>
      </c>
      <c r="X236" s="385">
        <f>IFERROR(SUM(X224:X234),"0")</f>
        <v>0</v>
      </c>
      <c r="Y236" s="385">
        <f>IFERROR(SUM(Y224:Y234),"0")</f>
        <v>0</v>
      </c>
      <c r="Z236" s="37"/>
      <c r="AA236" s="386"/>
      <c r="AB236" s="386"/>
      <c r="AC236" s="386"/>
    </row>
    <row r="237" spans="1:68" ht="14.25" customHeight="1" x14ac:dyDescent="0.25">
      <c r="A237" s="395" t="s">
        <v>170</v>
      </c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396"/>
      <c r="P237" s="396"/>
      <c r="Q237" s="396"/>
      <c r="R237" s="396"/>
      <c r="S237" s="396"/>
      <c r="T237" s="396"/>
      <c r="U237" s="396"/>
      <c r="V237" s="396"/>
      <c r="W237" s="396"/>
      <c r="X237" s="396"/>
      <c r="Y237" s="396"/>
      <c r="Z237" s="396"/>
      <c r="AA237" s="379"/>
      <c r="AB237" s="379"/>
      <c r="AC237" s="379"/>
    </row>
    <row r="238" spans="1:68" ht="16.5" customHeight="1" x14ac:dyDescent="0.25">
      <c r="A238" s="54" t="s">
        <v>328</v>
      </c>
      <c r="B238" s="54" t="s">
        <v>329</v>
      </c>
      <c r="C238" s="31">
        <v>4301060404</v>
      </c>
      <c r="D238" s="390">
        <v>4680115882874</v>
      </c>
      <c r="E238" s="391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1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88"/>
      <c r="R238" s="388"/>
      <c r="S238" s="388"/>
      <c r="T238" s="389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330</v>
      </c>
      <c r="C239" s="31">
        <v>4301060360</v>
      </c>
      <c r="D239" s="390">
        <v>4680115882874</v>
      </c>
      <c r="E239" s="391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88"/>
      <c r="R239" s="388"/>
      <c r="S239" s="388"/>
      <c r="T239" s="389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331</v>
      </c>
      <c r="B240" s="54" t="s">
        <v>332</v>
      </c>
      <c r="C240" s="31">
        <v>4301060359</v>
      </c>
      <c r="D240" s="390">
        <v>4680115884434</v>
      </c>
      <c r="E240" s="391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88"/>
      <c r="R240" s="388"/>
      <c r="S240" s="388"/>
      <c r="T240" s="389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0">
        <v>4680115880818</v>
      </c>
      <c r="E241" s="391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390">
        <v>4680115880801</v>
      </c>
      <c r="E242" s="391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7"/>
      <c r="B243" s="396"/>
      <c r="C243" s="396"/>
      <c r="D243" s="396"/>
      <c r="E243" s="396"/>
      <c r="F243" s="396"/>
      <c r="G243" s="396"/>
      <c r="H243" s="396"/>
      <c r="I243" s="396"/>
      <c r="J243" s="396"/>
      <c r="K243" s="396"/>
      <c r="L243" s="396"/>
      <c r="M243" s="396"/>
      <c r="N243" s="396"/>
      <c r="O243" s="398"/>
      <c r="P243" s="392" t="s">
        <v>69</v>
      </c>
      <c r="Q243" s="393"/>
      <c r="R243" s="393"/>
      <c r="S243" s="393"/>
      <c r="T243" s="393"/>
      <c r="U243" s="393"/>
      <c r="V243" s="394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x14ac:dyDescent="0.2">
      <c r="A244" s="396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398"/>
      <c r="P244" s="392" t="s">
        <v>69</v>
      </c>
      <c r="Q244" s="393"/>
      <c r="R244" s="393"/>
      <c r="S244" s="393"/>
      <c r="T244" s="393"/>
      <c r="U244" s="393"/>
      <c r="V244" s="394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customHeight="1" x14ac:dyDescent="0.25">
      <c r="A245" s="445" t="s">
        <v>337</v>
      </c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396"/>
      <c r="P245" s="396"/>
      <c r="Q245" s="396"/>
      <c r="R245" s="396"/>
      <c r="S245" s="396"/>
      <c r="T245" s="396"/>
      <c r="U245" s="396"/>
      <c r="V245" s="396"/>
      <c r="W245" s="396"/>
      <c r="X245" s="396"/>
      <c r="Y245" s="396"/>
      <c r="Z245" s="396"/>
      <c r="AA245" s="378"/>
      <c r="AB245" s="378"/>
      <c r="AC245" s="378"/>
    </row>
    <row r="246" spans="1:68" ht="14.25" customHeight="1" x14ac:dyDescent="0.25">
      <c r="A246" s="395" t="s">
        <v>109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9"/>
      <c r="AB246" s="379"/>
      <c r="AC246" s="379"/>
    </row>
    <row r="247" spans="1:68" ht="27" customHeight="1" x14ac:dyDescent="0.25">
      <c r="A247" s="54" t="s">
        <v>338</v>
      </c>
      <c r="B247" s="54" t="s">
        <v>339</v>
      </c>
      <c r="C247" s="31">
        <v>4301011945</v>
      </c>
      <c r="D247" s="390">
        <v>4680115884274</v>
      </c>
      <c r="E247" s="391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4301011717</v>
      </c>
      <c r="D248" s="390">
        <v>4680115884274</v>
      </c>
      <c r="E248" s="391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4301011719</v>
      </c>
      <c r="D249" s="390">
        <v>4680115884298</v>
      </c>
      <c r="E249" s="391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88"/>
      <c r="R249" s="388"/>
      <c r="S249" s="388"/>
      <c r="T249" s="389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4301011944</v>
      </c>
      <c r="D250" s="390">
        <v>4680115884250</v>
      </c>
      <c r="E250" s="391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88"/>
      <c r="R250" s="388"/>
      <c r="S250" s="388"/>
      <c r="T250" s="389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390">
        <v>4680115884250</v>
      </c>
      <c r="E251" s="391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88"/>
      <c r="R251" s="388"/>
      <c r="S251" s="388"/>
      <c r="T251" s="389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346</v>
      </c>
      <c r="B252" s="54" t="s">
        <v>347</v>
      </c>
      <c r="C252" s="31">
        <v>4301011718</v>
      </c>
      <c r="D252" s="390">
        <v>4680115884281</v>
      </c>
      <c r="E252" s="391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88"/>
      <c r="R252" s="388"/>
      <c r="S252" s="388"/>
      <c r="T252" s="389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348</v>
      </c>
      <c r="B253" s="54" t="s">
        <v>349</v>
      </c>
      <c r="C253" s="31">
        <v>4301011720</v>
      </c>
      <c r="D253" s="390">
        <v>4680115884199</v>
      </c>
      <c r="E253" s="391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350</v>
      </c>
      <c r="B254" s="54" t="s">
        <v>351</v>
      </c>
      <c r="C254" s="31">
        <v>4301011716</v>
      </c>
      <c r="D254" s="390">
        <v>4680115884267</v>
      </c>
      <c r="E254" s="391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7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6"/>
      <c r="O255" s="398"/>
      <c r="P255" s="392" t="s">
        <v>69</v>
      </c>
      <c r="Q255" s="393"/>
      <c r="R255" s="393"/>
      <c r="S255" s="393"/>
      <c r="T255" s="393"/>
      <c r="U255" s="393"/>
      <c r="V255" s="394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x14ac:dyDescent="0.2">
      <c r="A256" s="396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8"/>
      <c r="P256" s="392" t="s">
        <v>69</v>
      </c>
      <c r="Q256" s="393"/>
      <c r="R256" s="393"/>
      <c r="S256" s="393"/>
      <c r="T256" s="393"/>
      <c r="U256" s="393"/>
      <c r="V256" s="394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customHeight="1" x14ac:dyDescent="0.25">
      <c r="A257" s="445" t="s">
        <v>352</v>
      </c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396"/>
      <c r="P257" s="396"/>
      <c r="Q257" s="396"/>
      <c r="R257" s="396"/>
      <c r="S257" s="396"/>
      <c r="T257" s="396"/>
      <c r="U257" s="396"/>
      <c r="V257" s="396"/>
      <c r="W257" s="396"/>
      <c r="X257" s="396"/>
      <c r="Y257" s="396"/>
      <c r="Z257" s="396"/>
      <c r="AA257" s="378"/>
      <c r="AB257" s="378"/>
      <c r="AC257" s="378"/>
    </row>
    <row r="258" spans="1:68" ht="14.25" customHeight="1" x14ac:dyDescent="0.25">
      <c r="A258" s="395" t="s">
        <v>109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9"/>
      <c r="AB258" s="379"/>
      <c r="AC258" s="379"/>
    </row>
    <row r="259" spans="1:68" ht="27" customHeight="1" x14ac:dyDescent="0.25">
      <c r="A259" s="54" t="s">
        <v>353</v>
      </c>
      <c r="B259" s="54" t="s">
        <v>354</v>
      </c>
      <c r="C259" s="31">
        <v>4301011942</v>
      </c>
      <c r="D259" s="390">
        <v>4680115884137</v>
      </c>
      <c r="E259" s="391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8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customHeight="1" x14ac:dyDescent="0.25">
      <c r="A260" s="54" t="s">
        <v>353</v>
      </c>
      <c r="B260" s="54" t="s">
        <v>355</v>
      </c>
      <c r="C260" s="31">
        <v>4301011826</v>
      </c>
      <c r="D260" s="390">
        <v>4680115884137</v>
      </c>
      <c r="E260" s="391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4301011724</v>
      </c>
      <c r="D261" s="390">
        <v>4680115884236</v>
      </c>
      <c r="E261" s="391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88"/>
      <c r="R261" s="388"/>
      <c r="S261" s="388"/>
      <c r="T261" s="389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358</v>
      </c>
      <c r="B262" s="54" t="s">
        <v>359</v>
      </c>
      <c r="C262" s="31">
        <v>4301011721</v>
      </c>
      <c r="D262" s="390">
        <v>4680115884175</v>
      </c>
      <c r="E262" s="391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88"/>
      <c r="R262" s="388"/>
      <c r="S262" s="388"/>
      <c r="T262" s="389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4301011824</v>
      </c>
      <c r="D263" s="390">
        <v>4680115884144</v>
      </c>
      <c r="E263" s="391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88"/>
      <c r="R263" s="388"/>
      <c r="S263" s="388"/>
      <c r="T263" s="389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362</v>
      </c>
      <c r="B264" s="54" t="s">
        <v>363</v>
      </c>
      <c r="C264" s="31">
        <v>4301011963</v>
      </c>
      <c r="D264" s="390">
        <v>4680115885288</v>
      </c>
      <c r="E264" s="391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88"/>
      <c r="R264" s="388"/>
      <c r="S264" s="388"/>
      <c r="T264" s="389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364</v>
      </c>
      <c r="B265" s="54" t="s">
        <v>365</v>
      </c>
      <c r="C265" s="31">
        <v>4301011726</v>
      </c>
      <c r="D265" s="390">
        <v>4680115884182</v>
      </c>
      <c r="E265" s="391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366</v>
      </c>
      <c r="B266" s="54" t="s">
        <v>367</v>
      </c>
      <c r="C266" s="31">
        <v>4301011722</v>
      </c>
      <c r="D266" s="390">
        <v>4680115884205</v>
      </c>
      <c r="E266" s="391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397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6"/>
      <c r="O267" s="398"/>
      <c r="P267" s="392" t="s">
        <v>69</v>
      </c>
      <c r="Q267" s="393"/>
      <c r="R267" s="393"/>
      <c r="S267" s="393"/>
      <c r="T267" s="393"/>
      <c r="U267" s="393"/>
      <c r="V267" s="394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x14ac:dyDescent="0.2">
      <c r="A268" s="396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8"/>
      <c r="P268" s="392" t="s">
        <v>69</v>
      </c>
      <c r="Q268" s="393"/>
      <c r="R268" s="393"/>
      <c r="S268" s="393"/>
      <c r="T268" s="393"/>
      <c r="U268" s="393"/>
      <c r="V268" s="394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customHeight="1" x14ac:dyDescent="0.25">
      <c r="A269" s="445" t="s">
        <v>368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378"/>
      <c r="AB269" s="378"/>
      <c r="AC269" s="378"/>
    </row>
    <row r="270" spans="1:68" ht="14.25" customHeight="1" x14ac:dyDescent="0.25">
      <c r="A270" s="395" t="s">
        <v>109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390">
        <v>4680115885837</v>
      </c>
      <c r="E271" s="391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88"/>
      <c r="R271" s="388"/>
      <c r="S271" s="388"/>
      <c r="T271" s="389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customHeight="1" x14ac:dyDescent="0.25">
      <c r="A272" s="54" t="s">
        <v>371</v>
      </c>
      <c r="B272" s="54" t="s">
        <v>372</v>
      </c>
      <c r="C272" s="31">
        <v>4301011910</v>
      </c>
      <c r="D272" s="390">
        <v>4680115885806</v>
      </c>
      <c r="E272" s="391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571" t="s">
        <v>373</v>
      </c>
      <c r="Q272" s="388"/>
      <c r="R272" s="388"/>
      <c r="S272" s="388"/>
      <c r="T272" s="389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374</v>
      </c>
      <c r="C273" s="31">
        <v>4301011850</v>
      </c>
      <c r="D273" s="390">
        <v>4680115885806</v>
      </c>
      <c r="E273" s="391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88"/>
      <c r="R273" s="388"/>
      <c r="S273" s="388"/>
      <c r="T273" s="389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customHeight="1" x14ac:dyDescent="0.25">
      <c r="A274" s="54" t="s">
        <v>375</v>
      </c>
      <c r="B274" s="54" t="s">
        <v>376</v>
      </c>
      <c r="C274" s="31">
        <v>4301011853</v>
      </c>
      <c r="D274" s="390">
        <v>4680115885851</v>
      </c>
      <c r="E274" s="391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customHeight="1" x14ac:dyDescent="0.25">
      <c r="A275" s="54" t="s">
        <v>377</v>
      </c>
      <c r="B275" s="54" t="s">
        <v>378</v>
      </c>
      <c r="C275" s="31">
        <v>4301011852</v>
      </c>
      <c r="D275" s="390">
        <v>4680115885844</v>
      </c>
      <c r="E275" s="391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88"/>
      <c r="R275" s="388"/>
      <c r="S275" s="388"/>
      <c r="T275" s="389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379</v>
      </c>
      <c r="B276" s="54" t="s">
        <v>380</v>
      </c>
      <c r="C276" s="31">
        <v>4301011851</v>
      </c>
      <c r="D276" s="390">
        <v>4680115885820</v>
      </c>
      <c r="E276" s="391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88"/>
      <c r="R276" s="388"/>
      <c r="S276" s="388"/>
      <c r="T276" s="389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7"/>
      <c r="B277" s="396"/>
      <c r="C277" s="396"/>
      <c r="D277" s="396"/>
      <c r="E277" s="396"/>
      <c r="F277" s="396"/>
      <c r="G277" s="396"/>
      <c r="H277" s="396"/>
      <c r="I277" s="396"/>
      <c r="J277" s="396"/>
      <c r="K277" s="396"/>
      <c r="L277" s="396"/>
      <c r="M277" s="396"/>
      <c r="N277" s="396"/>
      <c r="O277" s="398"/>
      <c r="P277" s="392" t="s">
        <v>69</v>
      </c>
      <c r="Q277" s="393"/>
      <c r="R277" s="393"/>
      <c r="S277" s="393"/>
      <c r="T277" s="393"/>
      <c r="U277" s="393"/>
      <c r="V277" s="394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x14ac:dyDescent="0.2">
      <c r="A278" s="396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398"/>
      <c r="P278" s="392" t="s">
        <v>69</v>
      </c>
      <c r="Q278" s="393"/>
      <c r="R278" s="393"/>
      <c r="S278" s="393"/>
      <c r="T278" s="393"/>
      <c r="U278" s="393"/>
      <c r="V278" s="394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customHeight="1" x14ac:dyDescent="0.25">
      <c r="A279" s="445" t="s">
        <v>381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378"/>
      <c r="AB279" s="378"/>
      <c r="AC279" s="378"/>
    </row>
    <row r="280" spans="1:68" ht="14.25" customHeight="1" x14ac:dyDescent="0.25">
      <c r="A280" s="395" t="s">
        <v>109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390">
        <v>4680115885707</v>
      </c>
      <c r="E281" s="391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7"/>
      <c r="B282" s="396"/>
      <c r="C282" s="396"/>
      <c r="D282" s="396"/>
      <c r="E282" s="396"/>
      <c r="F282" s="396"/>
      <c r="G282" s="396"/>
      <c r="H282" s="396"/>
      <c r="I282" s="396"/>
      <c r="J282" s="396"/>
      <c r="K282" s="396"/>
      <c r="L282" s="396"/>
      <c r="M282" s="396"/>
      <c r="N282" s="396"/>
      <c r="O282" s="398"/>
      <c r="P282" s="392" t="s">
        <v>69</v>
      </c>
      <c r="Q282" s="393"/>
      <c r="R282" s="393"/>
      <c r="S282" s="393"/>
      <c r="T282" s="393"/>
      <c r="U282" s="393"/>
      <c r="V282" s="394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x14ac:dyDescent="0.2">
      <c r="A283" s="396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398"/>
      <c r="P283" s="392" t="s">
        <v>69</v>
      </c>
      <c r="Q283" s="393"/>
      <c r="R283" s="393"/>
      <c r="S283" s="393"/>
      <c r="T283" s="393"/>
      <c r="U283" s="393"/>
      <c r="V283" s="394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customHeight="1" x14ac:dyDescent="0.25">
      <c r="A284" s="445" t="s">
        <v>384</v>
      </c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396"/>
      <c r="P284" s="396"/>
      <c r="Q284" s="396"/>
      <c r="R284" s="396"/>
      <c r="S284" s="396"/>
      <c r="T284" s="396"/>
      <c r="U284" s="396"/>
      <c r="V284" s="396"/>
      <c r="W284" s="396"/>
      <c r="X284" s="396"/>
      <c r="Y284" s="396"/>
      <c r="Z284" s="396"/>
      <c r="AA284" s="378"/>
      <c r="AB284" s="378"/>
      <c r="AC284" s="378"/>
    </row>
    <row r="285" spans="1:68" ht="14.25" customHeight="1" x14ac:dyDescent="0.25">
      <c r="A285" s="395" t="s">
        <v>109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9"/>
      <c r="AB285" s="379"/>
      <c r="AC285" s="379"/>
    </row>
    <row r="286" spans="1:68" ht="27" customHeight="1" x14ac:dyDescent="0.25">
      <c r="A286" s="54" t="s">
        <v>385</v>
      </c>
      <c r="B286" s="54" t="s">
        <v>386</v>
      </c>
      <c r="C286" s="31">
        <v>4301011223</v>
      </c>
      <c r="D286" s="390">
        <v>4607091383423</v>
      </c>
      <c r="E286" s="391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88"/>
      <c r="R286" s="388"/>
      <c r="S286" s="388"/>
      <c r="T286" s="389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387</v>
      </c>
      <c r="B287" s="54" t="s">
        <v>388</v>
      </c>
      <c r="C287" s="31">
        <v>4301011879</v>
      </c>
      <c r="D287" s="390">
        <v>4680115885691</v>
      </c>
      <c r="E287" s="391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389</v>
      </c>
      <c r="B288" s="54" t="s">
        <v>390</v>
      </c>
      <c r="C288" s="31">
        <v>4301011878</v>
      </c>
      <c r="D288" s="390">
        <v>4680115885660</v>
      </c>
      <c r="E288" s="391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7"/>
      <c r="B289" s="396"/>
      <c r="C289" s="396"/>
      <c r="D289" s="396"/>
      <c r="E289" s="396"/>
      <c r="F289" s="396"/>
      <c r="G289" s="396"/>
      <c r="H289" s="396"/>
      <c r="I289" s="396"/>
      <c r="J289" s="396"/>
      <c r="K289" s="396"/>
      <c r="L289" s="396"/>
      <c r="M289" s="396"/>
      <c r="N289" s="396"/>
      <c r="O289" s="398"/>
      <c r="P289" s="392" t="s">
        <v>69</v>
      </c>
      <c r="Q289" s="393"/>
      <c r="R289" s="393"/>
      <c r="S289" s="393"/>
      <c r="T289" s="393"/>
      <c r="U289" s="393"/>
      <c r="V289" s="394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x14ac:dyDescent="0.2">
      <c r="A290" s="396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398"/>
      <c r="P290" s="392" t="s">
        <v>69</v>
      </c>
      <c r="Q290" s="393"/>
      <c r="R290" s="393"/>
      <c r="S290" s="393"/>
      <c r="T290" s="393"/>
      <c r="U290" s="393"/>
      <c r="V290" s="394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customHeight="1" x14ac:dyDescent="0.25">
      <c r="A291" s="445" t="s">
        <v>391</v>
      </c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396"/>
      <c r="P291" s="396"/>
      <c r="Q291" s="396"/>
      <c r="R291" s="396"/>
      <c r="S291" s="396"/>
      <c r="T291" s="396"/>
      <c r="U291" s="396"/>
      <c r="V291" s="396"/>
      <c r="W291" s="396"/>
      <c r="X291" s="396"/>
      <c r="Y291" s="396"/>
      <c r="Z291" s="396"/>
      <c r="AA291" s="378"/>
      <c r="AB291" s="378"/>
      <c r="AC291" s="378"/>
    </row>
    <row r="292" spans="1:68" ht="14.25" customHeight="1" x14ac:dyDescent="0.25">
      <c r="A292" s="395" t="s">
        <v>71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390">
        <v>4680115881556</v>
      </c>
      <c r="E293" s="391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88"/>
      <c r="R293" s="388"/>
      <c r="S293" s="388"/>
      <c r="T293" s="389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customHeight="1" x14ac:dyDescent="0.25">
      <c r="A294" s="54" t="s">
        <v>394</v>
      </c>
      <c r="B294" s="54" t="s">
        <v>395</v>
      </c>
      <c r="C294" s="31">
        <v>4301051506</v>
      </c>
      <c r="D294" s="390">
        <v>4680115881037</v>
      </c>
      <c r="E294" s="391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88"/>
      <c r="R294" s="388"/>
      <c r="S294" s="388"/>
      <c r="T294" s="389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390">
        <v>4680115881228</v>
      </c>
      <c r="E295" s="391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0">
        <v>4680115881211</v>
      </c>
      <c r="E296" s="391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88"/>
      <c r="R296" s="388"/>
      <c r="S296" s="388"/>
      <c r="T296" s="389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400</v>
      </c>
      <c r="B297" s="54" t="s">
        <v>401</v>
      </c>
      <c r="C297" s="31">
        <v>4301051378</v>
      </c>
      <c r="D297" s="390">
        <v>4680115881020</v>
      </c>
      <c r="E297" s="391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88"/>
      <c r="R297" s="388"/>
      <c r="S297" s="388"/>
      <c r="T297" s="389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7"/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8"/>
      <c r="P298" s="392" t="s">
        <v>69</v>
      </c>
      <c r="Q298" s="393"/>
      <c r="R298" s="393"/>
      <c r="S298" s="393"/>
      <c r="T298" s="393"/>
      <c r="U298" s="393"/>
      <c r="V298" s="394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x14ac:dyDescent="0.2">
      <c r="A299" s="396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398"/>
      <c r="P299" s="392" t="s">
        <v>69</v>
      </c>
      <c r="Q299" s="393"/>
      <c r="R299" s="393"/>
      <c r="S299" s="393"/>
      <c r="T299" s="393"/>
      <c r="U299" s="393"/>
      <c r="V299" s="394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customHeight="1" x14ac:dyDescent="0.25">
      <c r="A300" s="445" t="s">
        <v>402</v>
      </c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396"/>
      <c r="P300" s="396"/>
      <c r="Q300" s="396"/>
      <c r="R300" s="396"/>
      <c r="S300" s="396"/>
      <c r="T300" s="396"/>
      <c r="U300" s="396"/>
      <c r="V300" s="396"/>
      <c r="W300" s="396"/>
      <c r="X300" s="396"/>
      <c r="Y300" s="396"/>
      <c r="Z300" s="396"/>
      <c r="AA300" s="378"/>
      <c r="AB300" s="378"/>
      <c r="AC300" s="378"/>
    </row>
    <row r="301" spans="1:68" ht="14.25" customHeight="1" x14ac:dyDescent="0.25">
      <c r="A301" s="395" t="s">
        <v>71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9"/>
      <c r="AB301" s="379"/>
      <c r="AC301" s="379"/>
    </row>
    <row r="302" spans="1:68" ht="27" customHeight="1" x14ac:dyDescent="0.25">
      <c r="A302" s="54" t="s">
        <v>403</v>
      </c>
      <c r="B302" s="54" t="s">
        <v>404</v>
      </c>
      <c r="C302" s="31">
        <v>4301051731</v>
      </c>
      <c r="D302" s="390">
        <v>4680115884618</v>
      </c>
      <c r="E302" s="391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88"/>
      <c r="R302" s="388"/>
      <c r="S302" s="388"/>
      <c r="T302" s="389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397"/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8"/>
      <c r="P303" s="392" t="s">
        <v>69</v>
      </c>
      <c r="Q303" s="393"/>
      <c r="R303" s="393"/>
      <c r="S303" s="393"/>
      <c r="T303" s="393"/>
      <c r="U303" s="393"/>
      <c r="V303" s="394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x14ac:dyDescent="0.2">
      <c r="A304" s="396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8"/>
      <c r="P304" s="392" t="s">
        <v>69</v>
      </c>
      <c r="Q304" s="393"/>
      <c r="R304" s="393"/>
      <c r="S304" s="393"/>
      <c r="T304" s="393"/>
      <c r="U304" s="393"/>
      <c r="V304" s="394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customHeight="1" x14ac:dyDescent="0.25">
      <c r="A305" s="445" t="s">
        <v>405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396"/>
      <c r="Z305" s="396"/>
      <c r="AA305" s="378"/>
      <c r="AB305" s="378"/>
      <c r="AC305" s="378"/>
    </row>
    <row r="306" spans="1:68" ht="14.25" customHeight="1" x14ac:dyDescent="0.25">
      <c r="A306" s="395" t="s">
        <v>109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9"/>
      <c r="AB306" s="379"/>
      <c r="AC306" s="379"/>
    </row>
    <row r="307" spans="1:68" ht="27" customHeight="1" x14ac:dyDescent="0.25">
      <c r="A307" s="54" t="s">
        <v>406</v>
      </c>
      <c r="B307" s="54" t="s">
        <v>407</v>
      </c>
      <c r="C307" s="31">
        <v>4301011593</v>
      </c>
      <c r="D307" s="390">
        <v>4680115882973</v>
      </c>
      <c r="E307" s="391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88"/>
      <c r="R307" s="388"/>
      <c r="S307" s="388"/>
      <c r="T307" s="389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397"/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8"/>
      <c r="P308" s="392" t="s">
        <v>69</v>
      </c>
      <c r="Q308" s="393"/>
      <c r="R308" s="393"/>
      <c r="S308" s="393"/>
      <c r="T308" s="393"/>
      <c r="U308" s="393"/>
      <c r="V308" s="394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x14ac:dyDescent="0.2">
      <c r="A309" s="396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398"/>
      <c r="P309" s="392" t="s">
        <v>69</v>
      </c>
      <c r="Q309" s="393"/>
      <c r="R309" s="393"/>
      <c r="S309" s="393"/>
      <c r="T309" s="393"/>
      <c r="U309" s="393"/>
      <c r="V309" s="394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customHeight="1" x14ac:dyDescent="0.25">
      <c r="A310" s="395" t="s">
        <v>63</v>
      </c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396"/>
      <c r="P310" s="396"/>
      <c r="Q310" s="396"/>
      <c r="R310" s="396"/>
      <c r="S310" s="396"/>
      <c r="T310" s="396"/>
      <c r="U310" s="396"/>
      <c r="V310" s="396"/>
      <c r="W310" s="396"/>
      <c r="X310" s="396"/>
      <c r="Y310" s="396"/>
      <c r="Z310" s="396"/>
      <c r="AA310" s="379"/>
      <c r="AB310" s="379"/>
      <c r="AC310" s="379"/>
    </row>
    <row r="311" spans="1:68" ht="27" customHeight="1" x14ac:dyDescent="0.25">
      <c r="A311" s="54" t="s">
        <v>408</v>
      </c>
      <c r="B311" s="54" t="s">
        <v>409</v>
      </c>
      <c r="C311" s="31">
        <v>4301031305</v>
      </c>
      <c r="D311" s="390">
        <v>4607091389845</v>
      </c>
      <c r="E311" s="391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88"/>
      <c r="R311" s="388"/>
      <c r="S311" s="388"/>
      <c r="T311" s="389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410</v>
      </c>
      <c r="B312" s="54" t="s">
        <v>411</v>
      </c>
      <c r="C312" s="31">
        <v>4301031306</v>
      </c>
      <c r="D312" s="390">
        <v>4680115882881</v>
      </c>
      <c r="E312" s="391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397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6"/>
      <c r="O313" s="398"/>
      <c r="P313" s="392" t="s">
        <v>69</v>
      </c>
      <c r="Q313" s="393"/>
      <c r="R313" s="393"/>
      <c r="S313" s="393"/>
      <c r="T313" s="393"/>
      <c r="U313" s="393"/>
      <c r="V313" s="394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x14ac:dyDescent="0.2">
      <c r="A314" s="396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8"/>
      <c r="P314" s="392" t="s">
        <v>69</v>
      </c>
      <c r="Q314" s="393"/>
      <c r="R314" s="393"/>
      <c r="S314" s="393"/>
      <c r="T314" s="393"/>
      <c r="U314" s="393"/>
      <c r="V314" s="394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customHeight="1" x14ac:dyDescent="0.25">
      <c r="A315" s="445" t="s">
        <v>412</v>
      </c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396"/>
      <c r="P315" s="396"/>
      <c r="Q315" s="396"/>
      <c r="R315" s="396"/>
      <c r="S315" s="396"/>
      <c r="T315" s="396"/>
      <c r="U315" s="396"/>
      <c r="V315" s="396"/>
      <c r="W315" s="396"/>
      <c r="X315" s="396"/>
      <c r="Y315" s="396"/>
      <c r="Z315" s="396"/>
      <c r="AA315" s="378"/>
      <c r="AB315" s="378"/>
      <c r="AC315" s="378"/>
    </row>
    <row r="316" spans="1:68" ht="14.25" customHeight="1" x14ac:dyDescent="0.25">
      <c r="A316" s="395" t="s">
        <v>109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390">
        <v>4680115885615</v>
      </c>
      <c r="E317" s="391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88"/>
      <c r="R317" s="388"/>
      <c r="S317" s="388"/>
      <c r="T317" s="389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390">
        <v>4680115885646</v>
      </c>
      <c r="E318" s="391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88"/>
      <c r="R318" s="388"/>
      <c r="S318" s="388"/>
      <c r="T318" s="389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417</v>
      </c>
      <c r="B319" s="54" t="s">
        <v>418</v>
      </c>
      <c r="C319" s="31">
        <v>4301011911</v>
      </c>
      <c r="D319" s="390">
        <v>4680115885554</v>
      </c>
      <c r="E319" s="391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7" t="s">
        <v>419</v>
      </c>
      <c r="Q319" s="388"/>
      <c r="R319" s="388"/>
      <c r="S319" s="388"/>
      <c r="T319" s="389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390">
        <v>4680115885554</v>
      </c>
      <c r="E320" s="391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88"/>
      <c r="R320" s="388"/>
      <c r="S320" s="388"/>
      <c r="T320" s="389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421</v>
      </c>
      <c r="B321" s="54" t="s">
        <v>422</v>
      </c>
      <c r="C321" s="31">
        <v>4301011857</v>
      </c>
      <c r="D321" s="390">
        <v>4680115885622</v>
      </c>
      <c r="E321" s="391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88"/>
      <c r="R321" s="388"/>
      <c r="S321" s="388"/>
      <c r="T321" s="389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423</v>
      </c>
      <c r="B322" s="54" t="s">
        <v>424</v>
      </c>
      <c r="C322" s="31">
        <v>4301011573</v>
      </c>
      <c r="D322" s="390">
        <v>4680115881938</v>
      </c>
      <c r="E322" s="391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88"/>
      <c r="R322" s="388"/>
      <c r="S322" s="388"/>
      <c r="T322" s="389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425</v>
      </c>
      <c r="B323" s="54" t="s">
        <v>426</v>
      </c>
      <c r="C323" s="31">
        <v>4301010944</v>
      </c>
      <c r="D323" s="390">
        <v>4607091387346</v>
      </c>
      <c r="E323" s="391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7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427</v>
      </c>
      <c r="B324" s="54" t="s">
        <v>428</v>
      </c>
      <c r="C324" s="31">
        <v>4301011859</v>
      </c>
      <c r="D324" s="390">
        <v>4680115885608</v>
      </c>
      <c r="E324" s="391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88"/>
      <c r="R324" s="388"/>
      <c r="S324" s="388"/>
      <c r="T324" s="389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7"/>
      <c r="B325" s="396"/>
      <c r="C325" s="396"/>
      <c r="D325" s="396"/>
      <c r="E325" s="396"/>
      <c r="F325" s="396"/>
      <c r="G325" s="396"/>
      <c r="H325" s="396"/>
      <c r="I325" s="396"/>
      <c r="J325" s="396"/>
      <c r="K325" s="396"/>
      <c r="L325" s="396"/>
      <c r="M325" s="396"/>
      <c r="N325" s="396"/>
      <c r="O325" s="398"/>
      <c r="P325" s="392" t="s">
        <v>69</v>
      </c>
      <c r="Q325" s="393"/>
      <c r="R325" s="393"/>
      <c r="S325" s="393"/>
      <c r="T325" s="393"/>
      <c r="U325" s="393"/>
      <c r="V325" s="394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x14ac:dyDescent="0.2">
      <c r="A326" s="396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398"/>
      <c r="P326" s="392" t="s">
        <v>69</v>
      </c>
      <c r="Q326" s="393"/>
      <c r="R326" s="393"/>
      <c r="S326" s="393"/>
      <c r="T326" s="393"/>
      <c r="U326" s="393"/>
      <c r="V326" s="394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customHeight="1" x14ac:dyDescent="0.25">
      <c r="A327" s="395" t="s">
        <v>63</v>
      </c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396"/>
      <c r="P327" s="396"/>
      <c r="Q327" s="396"/>
      <c r="R327" s="396"/>
      <c r="S327" s="396"/>
      <c r="T327" s="396"/>
      <c r="U327" s="396"/>
      <c r="V327" s="396"/>
      <c r="W327" s="396"/>
      <c r="X327" s="396"/>
      <c r="Y327" s="396"/>
      <c r="Z327" s="396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390">
        <v>4607091387193</v>
      </c>
      <c r="E328" s="391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431</v>
      </c>
      <c r="B329" s="54" t="s">
        <v>432</v>
      </c>
      <c r="C329" s="31">
        <v>4301031153</v>
      </c>
      <c r="D329" s="390">
        <v>4607091387230</v>
      </c>
      <c r="E329" s="391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433</v>
      </c>
      <c r="B330" s="54" t="s">
        <v>434</v>
      </c>
      <c r="C330" s="31">
        <v>4301031154</v>
      </c>
      <c r="D330" s="390">
        <v>4607091387292</v>
      </c>
      <c r="E330" s="391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88"/>
      <c r="R330" s="388"/>
      <c r="S330" s="388"/>
      <c r="T330" s="389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435</v>
      </c>
      <c r="B331" s="54" t="s">
        <v>436</v>
      </c>
      <c r="C331" s="31">
        <v>4301031152</v>
      </c>
      <c r="D331" s="390">
        <v>4607091387285</v>
      </c>
      <c r="E331" s="391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7"/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8"/>
      <c r="P332" s="392" t="s">
        <v>69</v>
      </c>
      <c r="Q332" s="393"/>
      <c r="R332" s="393"/>
      <c r="S332" s="393"/>
      <c r="T332" s="393"/>
      <c r="U332" s="393"/>
      <c r="V332" s="394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x14ac:dyDescent="0.2">
      <c r="A333" s="396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398"/>
      <c r="P333" s="392" t="s">
        <v>69</v>
      </c>
      <c r="Q333" s="393"/>
      <c r="R333" s="393"/>
      <c r="S333" s="393"/>
      <c r="T333" s="393"/>
      <c r="U333" s="393"/>
      <c r="V333" s="394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customHeight="1" x14ac:dyDescent="0.25">
      <c r="A334" s="395" t="s">
        <v>71</v>
      </c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396"/>
      <c r="P334" s="396"/>
      <c r="Q334" s="396"/>
      <c r="R334" s="396"/>
      <c r="S334" s="396"/>
      <c r="T334" s="396"/>
      <c r="U334" s="396"/>
      <c r="V334" s="396"/>
      <c r="W334" s="396"/>
      <c r="X334" s="396"/>
      <c r="Y334" s="396"/>
      <c r="Z334" s="396"/>
      <c r="AA334" s="379"/>
      <c r="AB334" s="379"/>
      <c r="AC334" s="379"/>
    </row>
    <row r="335" spans="1:68" ht="16.5" customHeight="1" x14ac:dyDescent="0.25">
      <c r="A335" s="54" t="s">
        <v>437</v>
      </c>
      <c r="B335" s="54" t="s">
        <v>438</v>
      </c>
      <c r="C335" s="31">
        <v>4301051100</v>
      </c>
      <c r="D335" s="390">
        <v>4607091387766</v>
      </c>
      <c r="E335" s="391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88"/>
      <c r="R335" s="388"/>
      <c r="S335" s="388"/>
      <c r="T335" s="389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customHeight="1" x14ac:dyDescent="0.25">
      <c r="A336" s="54" t="s">
        <v>439</v>
      </c>
      <c r="B336" s="54" t="s">
        <v>440</v>
      </c>
      <c r="C336" s="31">
        <v>4301051116</v>
      </c>
      <c r="D336" s="390">
        <v>4607091387957</v>
      </c>
      <c r="E336" s="391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88"/>
      <c r="R336" s="388"/>
      <c r="S336" s="388"/>
      <c r="T336" s="389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441</v>
      </c>
      <c r="B337" s="54" t="s">
        <v>442</v>
      </c>
      <c r="C337" s="31">
        <v>4301051115</v>
      </c>
      <c r="D337" s="390">
        <v>4607091387964</v>
      </c>
      <c r="E337" s="391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443</v>
      </c>
      <c r="B338" s="54" t="s">
        <v>444</v>
      </c>
      <c r="C338" s="31">
        <v>4301051705</v>
      </c>
      <c r="D338" s="390">
        <v>4680115884588</v>
      </c>
      <c r="E338" s="391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88"/>
      <c r="R338" s="388"/>
      <c r="S338" s="388"/>
      <c r="T338" s="389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445</v>
      </c>
      <c r="B339" s="54" t="s">
        <v>446</v>
      </c>
      <c r="C339" s="31">
        <v>4301051130</v>
      </c>
      <c r="D339" s="390">
        <v>4607091387537</v>
      </c>
      <c r="E339" s="391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0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88"/>
      <c r="R339" s="388"/>
      <c r="S339" s="388"/>
      <c r="T339" s="389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customHeight="1" x14ac:dyDescent="0.25">
      <c r="A340" s="54" t="s">
        <v>447</v>
      </c>
      <c r="B340" s="54" t="s">
        <v>448</v>
      </c>
      <c r="C340" s="31">
        <v>4301051132</v>
      </c>
      <c r="D340" s="390">
        <v>4607091387513</v>
      </c>
      <c r="E340" s="391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88"/>
      <c r="R340" s="388"/>
      <c r="S340" s="388"/>
      <c r="T340" s="389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x14ac:dyDescent="0.2">
      <c r="A341" s="397"/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8"/>
      <c r="P341" s="392" t="s">
        <v>69</v>
      </c>
      <c r="Q341" s="393"/>
      <c r="R341" s="393"/>
      <c r="S341" s="393"/>
      <c r="T341" s="393"/>
      <c r="U341" s="393"/>
      <c r="V341" s="394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x14ac:dyDescent="0.2">
      <c r="A342" s="396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398"/>
      <c r="P342" s="392" t="s">
        <v>69</v>
      </c>
      <c r="Q342" s="393"/>
      <c r="R342" s="393"/>
      <c r="S342" s="393"/>
      <c r="T342" s="393"/>
      <c r="U342" s="393"/>
      <c r="V342" s="394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customHeight="1" x14ac:dyDescent="0.25">
      <c r="A343" s="395" t="s">
        <v>170</v>
      </c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396"/>
      <c r="P343" s="396"/>
      <c r="Q343" s="396"/>
      <c r="R343" s="396"/>
      <c r="S343" s="396"/>
      <c r="T343" s="396"/>
      <c r="U343" s="396"/>
      <c r="V343" s="396"/>
      <c r="W343" s="396"/>
      <c r="X343" s="396"/>
      <c r="Y343" s="396"/>
      <c r="Z343" s="396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390">
        <v>4607091380880</v>
      </c>
      <c r="E344" s="391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88"/>
      <c r="R344" s="388"/>
      <c r="S344" s="388"/>
      <c r="T344" s="389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0">
        <v>4607091384482</v>
      </c>
      <c r="E345" s="391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0">
        <v>4607091380897</v>
      </c>
      <c r="E346" s="391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88"/>
      <c r="R346" s="388"/>
      <c r="S346" s="388"/>
      <c r="T346" s="389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7"/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8"/>
      <c r="P347" s="392" t="s">
        <v>69</v>
      </c>
      <c r="Q347" s="393"/>
      <c r="R347" s="393"/>
      <c r="S347" s="393"/>
      <c r="T347" s="393"/>
      <c r="U347" s="393"/>
      <c r="V347" s="394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x14ac:dyDescent="0.2">
      <c r="A348" s="396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398"/>
      <c r="P348" s="392" t="s">
        <v>69</v>
      </c>
      <c r="Q348" s="393"/>
      <c r="R348" s="393"/>
      <c r="S348" s="393"/>
      <c r="T348" s="393"/>
      <c r="U348" s="393"/>
      <c r="V348" s="394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customHeight="1" x14ac:dyDescent="0.25">
      <c r="A349" s="395" t="s">
        <v>95</v>
      </c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396"/>
      <c r="P349" s="396"/>
      <c r="Q349" s="396"/>
      <c r="R349" s="396"/>
      <c r="S349" s="396"/>
      <c r="T349" s="396"/>
      <c r="U349" s="396"/>
      <c r="V349" s="396"/>
      <c r="W349" s="396"/>
      <c r="X349" s="396"/>
      <c r="Y349" s="396"/>
      <c r="Z349" s="396"/>
      <c r="AA349" s="379"/>
      <c r="AB349" s="379"/>
      <c r="AC349" s="379"/>
    </row>
    <row r="350" spans="1:68" ht="16.5" customHeight="1" x14ac:dyDescent="0.25">
      <c r="A350" s="54" t="s">
        <v>455</v>
      </c>
      <c r="B350" s="54" t="s">
        <v>456</v>
      </c>
      <c r="C350" s="31">
        <v>4301030232</v>
      </c>
      <c r="D350" s="390">
        <v>4607091388374</v>
      </c>
      <c r="E350" s="391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0" t="s">
        <v>457</v>
      </c>
      <c r="Q350" s="388"/>
      <c r="R350" s="388"/>
      <c r="S350" s="388"/>
      <c r="T350" s="389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458</v>
      </c>
      <c r="B351" s="54" t="s">
        <v>459</v>
      </c>
      <c r="C351" s="31">
        <v>4301030235</v>
      </c>
      <c r="D351" s="390">
        <v>4607091388381</v>
      </c>
      <c r="E351" s="391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58" t="s">
        <v>460</v>
      </c>
      <c r="Q351" s="388"/>
      <c r="R351" s="388"/>
      <c r="S351" s="388"/>
      <c r="T351" s="389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390">
        <v>4607091383102</v>
      </c>
      <c r="E352" s="391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88"/>
      <c r="R352" s="388"/>
      <c r="S352" s="388"/>
      <c r="T352" s="389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0">
        <v>4607091388404</v>
      </c>
      <c r="E353" s="391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88"/>
      <c r="R353" s="388"/>
      <c r="S353" s="388"/>
      <c r="T353" s="389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397"/>
      <c r="B354" s="396"/>
      <c r="C354" s="396"/>
      <c r="D354" s="396"/>
      <c r="E354" s="396"/>
      <c r="F354" s="396"/>
      <c r="G354" s="396"/>
      <c r="H354" s="396"/>
      <c r="I354" s="396"/>
      <c r="J354" s="396"/>
      <c r="K354" s="396"/>
      <c r="L354" s="396"/>
      <c r="M354" s="396"/>
      <c r="N354" s="396"/>
      <c r="O354" s="398"/>
      <c r="P354" s="392" t="s">
        <v>69</v>
      </c>
      <c r="Q354" s="393"/>
      <c r="R354" s="393"/>
      <c r="S354" s="393"/>
      <c r="T354" s="393"/>
      <c r="U354" s="393"/>
      <c r="V354" s="394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x14ac:dyDescent="0.2">
      <c r="A355" s="396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398"/>
      <c r="P355" s="392" t="s">
        <v>69</v>
      </c>
      <c r="Q355" s="393"/>
      <c r="R355" s="393"/>
      <c r="S355" s="393"/>
      <c r="T355" s="393"/>
      <c r="U355" s="393"/>
      <c r="V355" s="394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customHeight="1" x14ac:dyDescent="0.25">
      <c r="A356" s="395" t="s">
        <v>465</v>
      </c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396"/>
      <c r="P356" s="396"/>
      <c r="Q356" s="396"/>
      <c r="R356" s="396"/>
      <c r="S356" s="396"/>
      <c r="T356" s="396"/>
      <c r="U356" s="396"/>
      <c r="V356" s="396"/>
      <c r="W356" s="396"/>
      <c r="X356" s="396"/>
      <c r="Y356" s="396"/>
      <c r="Z356" s="396"/>
      <c r="AA356" s="379"/>
      <c r="AB356" s="379"/>
      <c r="AC356" s="379"/>
    </row>
    <row r="357" spans="1:68" ht="16.5" customHeight="1" x14ac:dyDescent="0.25">
      <c r="A357" s="54" t="s">
        <v>466</v>
      </c>
      <c r="B357" s="54" t="s">
        <v>467</v>
      </c>
      <c r="C357" s="31">
        <v>4301180007</v>
      </c>
      <c r="D357" s="390">
        <v>4680115881808</v>
      </c>
      <c r="E357" s="391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88"/>
      <c r="R357" s="388"/>
      <c r="S357" s="388"/>
      <c r="T357" s="389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470</v>
      </c>
      <c r="B358" s="54" t="s">
        <v>471</v>
      </c>
      <c r="C358" s="31">
        <v>4301180006</v>
      </c>
      <c r="D358" s="390">
        <v>4680115881822</v>
      </c>
      <c r="E358" s="391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88"/>
      <c r="R358" s="388"/>
      <c r="S358" s="388"/>
      <c r="T358" s="389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472</v>
      </c>
      <c r="B359" s="54" t="s">
        <v>473</v>
      </c>
      <c r="C359" s="31">
        <v>4301180001</v>
      </c>
      <c r="D359" s="390">
        <v>4680115880016</v>
      </c>
      <c r="E359" s="391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88"/>
      <c r="R359" s="388"/>
      <c r="S359" s="388"/>
      <c r="T359" s="389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397"/>
      <c r="B360" s="396"/>
      <c r="C360" s="396"/>
      <c r="D360" s="396"/>
      <c r="E360" s="396"/>
      <c r="F360" s="396"/>
      <c r="G360" s="396"/>
      <c r="H360" s="396"/>
      <c r="I360" s="396"/>
      <c r="J360" s="396"/>
      <c r="K360" s="396"/>
      <c r="L360" s="396"/>
      <c r="M360" s="396"/>
      <c r="N360" s="396"/>
      <c r="O360" s="398"/>
      <c r="P360" s="392" t="s">
        <v>69</v>
      </c>
      <c r="Q360" s="393"/>
      <c r="R360" s="393"/>
      <c r="S360" s="393"/>
      <c r="T360" s="393"/>
      <c r="U360" s="393"/>
      <c r="V360" s="394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x14ac:dyDescent="0.2">
      <c r="A361" s="396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398"/>
      <c r="P361" s="392" t="s">
        <v>69</v>
      </c>
      <c r="Q361" s="393"/>
      <c r="R361" s="393"/>
      <c r="S361" s="393"/>
      <c r="T361" s="393"/>
      <c r="U361" s="393"/>
      <c r="V361" s="394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customHeight="1" x14ac:dyDescent="0.25">
      <c r="A362" s="445" t="s">
        <v>474</v>
      </c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396"/>
      <c r="P362" s="396"/>
      <c r="Q362" s="396"/>
      <c r="R362" s="396"/>
      <c r="S362" s="396"/>
      <c r="T362" s="396"/>
      <c r="U362" s="396"/>
      <c r="V362" s="396"/>
      <c r="W362" s="396"/>
      <c r="X362" s="396"/>
      <c r="Y362" s="396"/>
      <c r="Z362" s="396"/>
      <c r="AA362" s="378"/>
      <c r="AB362" s="378"/>
      <c r="AC362" s="378"/>
    </row>
    <row r="363" spans="1:68" ht="14.25" customHeight="1" x14ac:dyDescent="0.25">
      <c r="A363" s="395" t="s">
        <v>63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0">
        <v>4607091383836</v>
      </c>
      <c r="E364" s="391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88"/>
      <c r="R364" s="388"/>
      <c r="S364" s="388"/>
      <c r="T364" s="389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397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8"/>
      <c r="P365" s="392" t="s">
        <v>69</v>
      </c>
      <c r="Q365" s="393"/>
      <c r="R365" s="393"/>
      <c r="S365" s="393"/>
      <c r="T365" s="393"/>
      <c r="U365" s="393"/>
      <c r="V365" s="394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x14ac:dyDescent="0.2">
      <c r="A366" s="396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8"/>
      <c r="P366" s="392" t="s">
        <v>69</v>
      </c>
      <c r="Q366" s="393"/>
      <c r="R366" s="393"/>
      <c r="S366" s="393"/>
      <c r="T366" s="393"/>
      <c r="U366" s="393"/>
      <c r="V366" s="394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customHeight="1" x14ac:dyDescent="0.25">
      <c r="A367" s="395" t="s">
        <v>71</v>
      </c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396"/>
      <c r="P367" s="396"/>
      <c r="Q367" s="396"/>
      <c r="R367" s="396"/>
      <c r="S367" s="396"/>
      <c r="T367" s="396"/>
      <c r="U367" s="396"/>
      <c r="V367" s="396"/>
      <c r="W367" s="396"/>
      <c r="X367" s="396"/>
      <c r="Y367" s="396"/>
      <c r="Z367" s="396"/>
      <c r="AA367" s="379"/>
      <c r="AB367" s="379"/>
      <c r="AC367" s="379"/>
    </row>
    <row r="368" spans="1:68" ht="16.5" customHeight="1" x14ac:dyDescent="0.25">
      <c r="A368" s="54" t="s">
        <v>477</v>
      </c>
      <c r="B368" s="54" t="s">
        <v>478</v>
      </c>
      <c r="C368" s="31">
        <v>4301051142</v>
      </c>
      <c r="D368" s="390">
        <v>4607091387919</v>
      </c>
      <c r="E368" s="391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88"/>
      <c r="R368" s="388"/>
      <c r="S368" s="388"/>
      <c r="T368" s="389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479</v>
      </c>
      <c r="B369" s="54" t="s">
        <v>480</v>
      </c>
      <c r="C369" s="31">
        <v>4301051461</v>
      </c>
      <c r="D369" s="390">
        <v>4680115883604</v>
      </c>
      <c r="E369" s="391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88"/>
      <c r="R369" s="388"/>
      <c r="S369" s="388"/>
      <c r="T369" s="389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481</v>
      </c>
      <c r="B370" s="54" t="s">
        <v>482</v>
      </c>
      <c r="C370" s="31">
        <v>4301051485</v>
      </c>
      <c r="D370" s="390">
        <v>4680115883567</v>
      </c>
      <c r="E370" s="391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88"/>
      <c r="R370" s="388"/>
      <c r="S370" s="388"/>
      <c r="T370" s="389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397"/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8"/>
      <c r="P371" s="392" t="s">
        <v>69</v>
      </c>
      <c r="Q371" s="393"/>
      <c r="R371" s="393"/>
      <c r="S371" s="393"/>
      <c r="T371" s="393"/>
      <c r="U371" s="393"/>
      <c r="V371" s="394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x14ac:dyDescent="0.2">
      <c r="A372" s="396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398"/>
      <c r="P372" s="392" t="s">
        <v>69</v>
      </c>
      <c r="Q372" s="393"/>
      <c r="R372" s="393"/>
      <c r="S372" s="393"/>
      <c r="T372" s="393"/>
      <c r="U372" s="393"/>
      <c r="V372" s="394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customHeight="1" x14ac:dyDescent="0.2">
      <c r="A373" s="443" t="s">
        <v>483</v>
      </c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8"/>
      <c r="AB373" s="48"/>
      <c r="AC373" s="48"/>
    </row>
    <row r="374" spans="1:68" ht="16.5" customHeight="1" x14ac:dyDescent="0.25">
      <c r="A374" s="445" t="s">
        <v>484</v>
      </c>
      <c r="B374" s="396"/>
      <c r="C374" s="396"/>
      <c r="D374" s="396"/>
      <c r="E374" s="396"/>
      <c r="F374" s="396"/>
      <c r="G374" s="396"/>
      <c r="H374" s="396"/>
      <c r="I374" s="396"/>
      <c r="J374" s="396"/>
      <c r="K374" s="396"/>
      <c r="L374" s="396"/>
      <c r="M374" s="396"/>
      <c r="N374" s="396"/>
      <c r="O374" s="396"/>
      <c r="P374" s="396"/>
      <c r="Q374" s="396"/>
      <c r="R374" s="396"/>
      <c r="S374" s="396"/>
      <c r="T374" s="396"/>
      <c r="U374" s="396"/>
      <c r="V374" s="396"/>
      <c r="W374" s="396"/>
      <c r="X374" s="396"/>
      <c r="Y374" s="396"/>
      <c r="Z374" s="396"/>
      <c r="AA374" s="378"/>
      <c r="AB374" s="378"/>
      <c r="AC374" s="378"/>
    </row>
    <row r="375" spans="1:68" ht="14.25" customHeight="1" x14ac:dyDescent="0.25">
      <c r="A375" s="395" t="s">
        <v>109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9"/>
      <c r="AB375" s="379"/>
      <c r="AC375" s="379"/>
    </row>
    <row r="376" spans="1:68" ht="27" customHeight="1" x14ac:dyDescent="0.25">
      <c r="A376" s="54" t="s">
        <v>485</v>
      </c>
      <c r="B376" s="54" t="s">
        <v>486</v>
      </c>
      <c r="C376" s="31">
        <v>4301011946</v>
      </c>
      <c r="D376" s="390">
        <v>4680115884847</v>
      </c>
      <c r="E376" s="391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88"/>
      <c r="R376" s="388"/>
      <c r="S376" s="388"/>
      <c r="T376" s="389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0">
        <v>4680115884847</v>
      </c>
      <c r="E377" s="391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88"/>
      <c r="R377" s="388"/>
      <c r="S377" s="388"/>
      <c r="T377" s="389"/>
      <c r="U377" s="34"/>
      <c r="V377" s="34"/>
      <c r="W377" s="35" t="s">
        <v>68</v>
      </c>
      <c r="X377" s="383">
        <v>3000</v>
      </c>
      <c r="Y377" s="384">
        <f t="shared" si="67"/>
        <v>3000</v>
      </c>
      <c r="Z377" s="36">
        <f>IFERROR(IF(Y377=0,"",ROUNDUP(Y377/H377,0)*0.02175),"")</f>
        <v>4.3499999999999996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3096</v>
      </c>
      <c r="BN377" s="64">
        <f t="shared" si="69"/>
        <v>3096</v>
      </c>
      <c r="BO377" s="64">
        <f t="shared" si="70"/>
        <v>4.1666666666666661</v>
      </c>
      <c r="BP377" s="64">
        <f t="shared" si="71"/>
        <v>4.1666666666666661</v>
      </c>
    </row>
    <row r="378" spans="1:68" ht="27" customHeight="1" x14ac:dyDescent="0.25">
      <c r="A378" s="54" t="s">
        <v>488</v>
      </c>
      <c r="B378" s="54" t="s">
        <v>489</v>
      </c>
      <c r="C378" s="31">
        <v>4301011947</v>
      </c>
      <c r="D378" s="390">
        <v>4680115884854</v>
      </c>
      <c r="E378" s="391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88"/>
      <c r="R378" s="388"/>
      <c r="S378" s="388"/>
      <c r="T378" s="389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0">
        <v>4680115884854</v>
      </c>
      <c r="E379" s="391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88"/>
      <c r="R379" s="388"/>
      <c r="S379" s="388"/>
      <c r="T379" s="389"/>
      <c r="U379" s="34"/>
      <c r="V379" s="34"/>
      <c r="W379" s="35" t="s">
        <v>68</v>
      </c>
      <c r="X379" s="383">
        <v>2000</v>
      </c>
      <c r="Y379" s="384">
        <f t="shared" si="67"/>
        <v>2010</v>
      </c>
      <c r="Z379" s="36">
        <f>IFERROR(IF(Y379=0,"",ROUNDUP(Y379/H379,0)*0.02175),"")</f>
        <v>2.9144999999999999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2064</v>
      </c>
      <c r="BN379" s="64">
        <f t="shared" si="69"/>
        <v>2074.3200000000002</v>
      </c>
      <c r="BO379" s="64">
        <f t="shared" si="70"/>
        <v>2.7777777777777777</v>
      </c>
      <c r="BP379" s="64">
        <f t="shared" si="71"/>
        <v>2.7916666666666665</v>
      </c>
    </row>
    <row r="380" spans="1:68" ht="27" customHeight="1" x14ac:dyDescent="0.25">
      <c r="A380" s="54" t="s">
        <v>491</v>
      </c>
      <c r="B380" s="54" t="s">
        <v>492</v>
      </c>
      <c r="C380" s="31">
        <v>4301011943</v>
      </c>
      <c r="D380" s="390">
        <v>4680115884830</v>
      </c>
      <c r="E380" s="391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0">
        <v>4680115884830</v>
      </c>
      <c r="E381" s="391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88"/>
      <c r="R381" s="388"/>
      <c r="S381" s="388"/>
      <c r="T381" s="389"/>
      <c r="U381" s="34"/>
      <c r="V381" s="34"/>
      <c r="W381" s="35" t="s">
        <v>68</v>
      </c>
      <c r="X381" s="383">
        <v>1000</v>
      </c>
      <c r="Y381" s="384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customHeight="1" x14ac:dyDescent="0.25">
      <c r="A382" s="54" t="s">
        <v>494</v>
      </c>
      <c r="B382" s="54" t="s">
        <v>495</v>
      </c>
      <c r="C382" s="31">
        <v>4301011433</v>
      </c>
      <c r="D382" s="390">
        <v>4680115882638</v>
      </c>
      <c r="E382" s="391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88"/>
      <c r="R382" s="388"/>
      <c r="S382" s="388"/>
      <c r="T382" s="389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496</v>
      </c>
      <c r="B383" s="54" t="s">
        <v>497</v>
      </c>
      <c r="C383" s="31">
        <v>4301011952</v>
      </c>
      <c r="D383" s="390">
        <v>4680115884922</v>
      </c>
      <c r="E383" s="391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88"/>
      <c r="R383" s="388"/>
      <c r="S383" s="388"/>
      <c r="T383" s="389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498</v>
      </c>
      <c r="B384" s="54" t="s">
        <v>499</v>
      </c>
      <c r="C384" s="31">
        <v>4301011868</v>
      </c>
      <c r="D384" s="390">
        <v>4680115884861</v>
      </c>
      <c r="E384" s="391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88"/>
      <c r="R384" s="388"/>
      <c r="S384" s="388"/>
      <c r="T384" s="389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7"/>
      <c r="B385" s="396"/>
      <c r="C385" s="396"/>
      <c r="D385" s="396"/>
      <c r="E385" s="396"/>
      <c r="F385" s="396"/>
      <c r="G385" s="396"/>
      <c r="H385" s="396"/>
      <c r="I385" s="396"/>
      <c r="J385" s="396"/>
      <c r="K385" s="396"/>
      <c r="L385" s="396"/>
      <c r="M385" s="396"/>
      <c r="N385" s="396"/>
      <c r="O385" s="398"/>
      <c r="P385" s="392" t="s">
        <v>69</v>
      </c>
      <c r="Q385" s="393"/>
      <c r="R385" s="393"/>
      <c r="S385" s="393"/>
      <c r="T385" s="393"/>
      <c r="U385" s="393"/>
      <c r="V385" s="394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400.00000000000006</v>
      </c>
      <c r="Y385" s="385">
        <f>IFERROR(Y376/H376,"0")+IFERROR(Y377/H377,"0")+IFERROR(Y378/H378,"0")+IFERROR(Y379/H379,"0")+IFERROR(Y380/H380,"0")+IFERROR(Y381/H381,"0")+IFERROR(Y382/H382,"0")+IFERROR(Y383/H383,"0")+IFERROR(Y384/H384,"0")</f>
        <v>401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8.7217500000000001</v>
      </c>
      <c r="AA385" s="386"/>
      <c r="AB385" s="386"/>
      <c r="AC385" s="386"/>
    </row>
    <row r="386" spans="1:68" x14ac:dyDescent="0.2">
      <c r="A386" s="396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398"/>
      <c r="P386" s="392" t="s">
        <v>69</v>
      </c>
      <c r="Q386" s="393"/>
      <c r="R386" s="393"/>
      <c r="S386" s="393"/>
      <c r="T386" s="393"/>
      <c r="U386" s="393"/>
      <c r="V386" s="394"/>
      <c r="W386" s="37" t="s">
        <v>68</v>
      </c>
      <c r="X386" s="385">
        <f>IFERROR(SUM(X376:X384),"0")</f>
        <v>6000</v>
      </c>
      <c r="Y386" s="385">
        <f>IFERROR(SUM(Y376:Y384),"0")</f>
        <v>6015</v>
      </c>
      <c r="Z386" s="37"/>
      <c r="AA386" s="386"/>
      <c r="AB386" s="386"/>
      <c r="AC386" s="386"/>
    </row>
    <row r="387" spans="1:68" ht="14.25" customHeight="1" x14ac:dyDescent="0.25">
      <c r="A387" s="395" t="s">
        <v>149</v>
      </c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396"/>
      <c r="P387" s="396"/>
      <c r="Q387" s="396"/>
      <c r="R387" s="396"/>
      <c r="S387" s="396"/>
      <c r="T387" s="396"/>
      <c r="U387" s="396"/>
      <c r="V387" s="396"/>
      <c r="W387" s="396"/>
      <c r="X387" s="396"/>
      <c r="Y387" s="396"/>
      <c r="Z387" s="396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0">
        <v>4607091383980</v>
      </c>
      <c r="E388" s="391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88"/>
      <c r="R388" s="388"/>
      <c r="S388" s="388"/>
      <c r="T388" s="389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502</v>
      </c>
      <c r="B389" s="54" t="s">
        <v>503</v>
      </c>
      <c r="C389" s="31">
        <v>4301020179</v>
      </c>
      <c r="D389" s="390">
        <v>4607091384178</v>
      </c>
      <c r="E389" s="391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88"/>
      <c r="R389" s="388"/>
      <c r="S389" s="388"/>
      <c r="T389" s="389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7"/>
      <c r="B390" s="396"/>
      <c r="C390" s="396"/>
      <c r="D390" s="396"/>
      <c r="E390" s="396"/>
      <c r="F390" s="396"/>
      <c r="G390" s="396"/>
      <c r="H390" s="396"/>
      <c r="I390" s="396"/>
      <c r="J390" s="396"/>
      <c r="K390" s="396"/>
      <c r="L390" s="396"/>
      <c r="M390" s="396"/>
      <c r="N390" s="396"/>
      <c r="O390" s="398"/>
      <c r="P390" s="392" t="s">
        <v>69</v>
      </c>
      <c r="Q390" s="393"/>
      <c r="R390" s="393"/>
      <c r="S390" s="393"/>
      <c r="T390" s="393"/>
      <c r="U390" s="393"/>
      <c r="V390" s="394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x14ac:dyDescent="0.2">
      <c r="A391" s="396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398"/>
      <c r="P391" s="392" t="s">
        <v>69</v>
      </c>
      <c r="Q391" s="393"/>
      <c r="R391" s="393"/>
      <c r="S391" s="393"/>
      <c r="T391" s="393"/>
      <c r="U391" s="393"/>
      <c r="V391" s="394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customHeight="1" x14ac:dyDescent="0.25">
      <c r="A392" s="395" t="s">
        <v>71</v>
      </c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396"/>
      <c r="P392" s="396"/>
      <c r="Q392" s="396"/>
      <c r="R392" s="396"/>
      <c r="S392" s="396"/>
      <c r="T392" s="396"/>
      <c r="U392" s="396"/>
      <c r="V392" s="396"/>
      <c r="W392" s="396"/>
      <c r="X392" s="396"/>
      <c r="Y392" s="396"/>
      <c r="Z392" s="396"/>
      <c r="AA392" s="379"/>
      <c r="AB392" s="379"/>
      <c r="AC392" s="379"/>
    </row>
    <row r="393" spans="1:68" ht="27" customHeight="1" x14ac:dyDescent="0.25">
      <c r="A393" s="54" t="s">
        <v>504</v>
      </c>
      <c r="B393" s="54" t="s">
        <v>505</v>
      </c>
      <c r="C393" s="31">
        <v>4301051639</v>
      </c>
      <c r="D393" s="390">
        <v>4607091383928</v>
      </c>
      <c r="E393" s="391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88"/>
      <c r="R393" s="388"/>
      <c r="S393" s="388"/>
      <c r="T393" s="389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504</v>
      </c>
      <c r="B394" s="54" t="s">
        <v>506</v>
      </c>
      <c r="C394" s="31">
        <v>4301051560</v>
      </c>
      <c r="D394" s="390">
        <v>4607091383928</v>
      </c>
      <c r="E394" s="391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88"/>
      <c r="R394" s="388"/>
      <c r="S394" s="388"/>
      <c r="T394" s="389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0">
        <v>4607091384260</v>
      </c>
      <c r="E395" s="391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88"/>
      <c r="R395" s="388"/>
      <c r="S395" s="388"/>
      <c r="T395" s="389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397"/>
      <c r="B396" s="396"/>
      <c r="C396" s="396"/>
      <c r="D396" s="396"/>
      <c r="E396" s="396"/>
      <c r="F396" s="396"/>
      <c r="G396" s="396"/>
      <c r="H396" s="396"/>
      <c r="I396" s="396"/>
      <c r="J396" s="396"/>
      <c r="K396" s="396"/>
      <c r="L396" s="396"/>
      <c r="M396" s="396"/>
      <c r="N396" s="396"/>
      <c r="O396" s="398"/>
      <c r="P396" s="392" t="s">
        <v>69</v>
      </c>
      <c r="Q396" s="393"/>
      <c r="R396" s="393"/>
      <c r="S396" s="393"/>
      <c r="T396" s="393"/>
      <c r="U396" s="393"/>
      <c r="V396" s="394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x14ac:dyDescent="0.2">
      <c r="A397" s="396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398"/>
      <c r="P397" s="392" t="s">
        <v>69</v>
      </c>
      <c r="Q397" s="393"/>
      <c r="R397" s="393"/>
      <c r="S397" s="393"/>
      <c r="T397" s="393"/>
      <c r="U397" s="393"/>
      <c r="V397" s="394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customHeight="1" x14ac:dyDescent="0.25">
      <c r="A398" s="395" t="s">
        <v>170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396"/>
      <c r="Z398" s="396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0">
        <v>4607091384673</v>
      </c>
      <c r="E399" s="391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9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88"/>
      <c r="R399" s="388"/>
      <c r="S399" s="388"/>
      <c r="T399" s="389"/>
      <c r="U399" s="34"/>
      <c r="V399" s="34"/>
      <c r="W399" s="35" t="s">
        <v>68</v>
      </c>
      <c r="X399" s="383">
        <v>450</v>
      </c>
      <c r="Y399" s="384">
        <f>IFERROR(IF(X399="",0,CEILING((X399/$H399),1)*$H399),"")</f>
        <v>452.4</v>
      </c>
      <c r="Z399" s="36">
        <f>IFERROR(IF(Y399=0,"",ROUNDUP(Y399/H399,0)*0.02175),"")</f>
        <v>1.2614999999999998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482.53846153846155</v>
      </c>
      <c r="BN399" s="64">
        <f>IFERROR(Y399*I399/H399,"0")</f>
        <v>485.11200000000008</v>
      </c>
      <c r="BO399" s="64">
        <f>IFERROR(1/J399*(X399/H399),"0")</f>
        <v>1.0302197802197801</v>
      </c>
      <c r="BP399" s="64">
        <f>IFERROR(1/J399*(Y399/H399),"0")</f>
        <v>1.0357142857142856</v>
      </c>
    </row>
    <row r="400" spans="1:68" ht="16.5" customHeight="1" x14ac:dyDescent="0.25">
      <c r="A400" s="54" t="s">
        <v>509</v>
      </c>
      <c r="B400" s="54" t="s">
        <v>511</v>
      </c>
      <c r="C400" s="31">
        <v>4301060345</v>
      </c>
      <c r="D400" s="390">
        <v>4607091384673</v>
      </c>
      <c r="E400" s="391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9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7"/>
      <c r="B401" s="396"/>
      <c r="C401" s="396"/>
      <c r="D401" s="396"/>
      <c r="E401" s="396"/>
      <c r="F401" s="396"/>
      <c r="G401" s="396"/>
      <c r="H401" s="396"/>
      <c r="I401" s="396"/>
      <c r="J401" s="396"/>
      <c r="K401" s="396"/>
      <c r="L401" s="396"/>
      <c r="M401" s="396"/>
      <c r="N401" s="396"/>
      <c r="O401" s="398"/>
      <c r="P401" s="392" t="s">
        <v>69</v>
      </c>
      <c r="Q401" s="393"/>
      <c r="R401" s="393"/>
      <c r="S401" s="393"/>
      <c r="T401" s="393"/>
      <c r="U401" s="393"/>
      <c r="V401" s="394"/>
      <c r="W401" s="37" t="s">
        <v>70</v>
      </c>
      <c r="X401" s="385">
        <f>IFERROR(X399/H399,"0")+IFERROR(X400/H400,"0")</f>
        <v>57.692307692307693</v>
      </c>
      <c r="Y401" s="385">
        <f>IFERROR(Y399/H399,"0")+IFERROR(Y400/H400,"0")</f>
        <v>58</v>
      </c>
      <c r="Z401" s="385">
        <f>IFERROR(IF(Z399="",0,Z399),"0")+IFERROR(IF(Z400="",0,Z400),"0")</f>
        <v>1.2614999999999998</v>
      </c>
      <c r="AA401" s="386"/>
      <c r="AB401" s="386"/>
      <c r="AC401" s="386"/>
    </row>
    <row r="402" spans="1:68" x14ac:dyDescent="0.2">
      <c r="A402" s="396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398"/>
      <c r="P402" s="392" t="s">
        <v>69</v>
      </c>
      <c r="Q402" s="393"/>
      <c r="R402" s="393"/>
      <c r="S402" s="393"/>
      <c r="T402" s="393"/>
      <c r="U402" s="393"/>
      <c r="V402" s="394"/>
      <c r="W402" s="37" t="s">
        <v>68</v>
      </c>
      <c r="X402" s="385">
        <f>IFERROR(SUM(X399:X400),"0")</f>
        <v>450</v>
      </c>
      <c r="Y402" s="385">
        <f>IFERROR(SUM(Y399:Y400),"0")</f>
        <v>452.4</v>
      </c>
      <c r="Z402" s="37"/>
      <c r="AA402" s="386"/>
      <c r="AB402" s="386"/>
      <c r="AC402" s="386"/>
    </row>
    <row r="403" spans="1:68" ht="16.5" customHeight="1" x14ac:dyDescent="0.25">
      <c r="A403" s="445" t="s">
        <v>512</v>
      </c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396"/>
      <c r="P403" s="396"/>
      <c r="Q403" s="396"/>
      <c r="R403" s="396"/>
      <c r="S403" s="396"/>
      <c r="T403" s="396"/>
      <c r="U403" s="396"/>
      <c r="V403" s="396"/>
      <c r="W403" s="396"/>
      <c r="X403" s="396"/>
      <c r="Y403" s="396"/>
      <c r="Z403" s="396"/>
      <c r="AA403" s="378"/>
      <c r="AB403" s="378"/>
      <c r="AC403" s="378"/>
    </row>
    <row r="404" spans="1:68" ht="14.25" customHeight="1" x14ac:dyDescent="0.25">
      <c r="A404" s="395" t="s">
        <v>109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9"/>
      <c r="AB404" s="379"/>
      <c r="AC404" s="379"/>
    </row>
    <row r="405" spans="1:68" ht="27" customHeight="1" x14ac:dyDescent="0.25">
      <c r="A405" s="54" t="s">
        <v>513</v>
      </c>
      <c r="B405" s="54" t="s">
        <v>514</v>
      </c>
      <c r="C405" s="31">
        <v>4301011873</v>
      </c>
      <c r="D405" s="390">
        <v>4680115881907</v>
      </c>
      <c r="E405" s="391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72" t="s">
        <v>515</v>
      </c>
      <c r="Q405" s="388"/>
      <c r="R405" s="388"/>
      <c r="S405" s="388"/>
      <c r="T405" s="389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customHeight="1" x14ac:dyDescent="0.25">
      <c r="A406" s="54" t="s">
        <v>516</v>
      </c>
      <c r="B406" s="54" t="s">
        <v>517</v>
      </c>
      <c r="C406" s="31">
        <v>4301011874</v>
      </c>
      <c r="D406" s="390">
        <v>4680115884892</v>
      </c>
      <c r="E406" s="391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88"/>
      <c r="R406" s="388"/>
      <c r="S406" s="388"/>
      <c r="T406" s="389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518</v>
      </c>
      <c r="B407" s="54" t="s">
        <v>519</v>
      </c>
      <c r="C407" s="31">
        <v>4301011875</v>
      </c>
      <c r="D407" s="390">
        <v>4680115884885</v>
      </c>
      <c r="E407" s="391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88"/>
      <c r="R407" s="388"/>
      <c r="S407" s="388"/>
      <c r="T407" s="389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520</v>
      </c>
      <c r="B408" s="54" t="s">
        <v>521</v>
      </c>
      <c r="C408" s="31">
        <v>4301011871</v>
      </c>
      <c r="D408" s="390">
        <v>4680115884908</v>
      </c>
      <c r="E408" s="391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5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88"/>
      <c r="R408" s="388"/>
      <c r="S408" s="388"/>
      <c r="T408" s="389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397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6"/>
      <c r="O409" s="398"/>
      <c r="P409" s="392" t="s">
        <v>69</v>
      </c>
      <c r="Q409" s="393"/>
      <c r="R409" s="393"/>
      <c r="S409" s="393"/>
      <c r="T409" s="393"/>
      <c r="U409" s="393"/>
      <c r="V409" s="394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8"/>
      <c r="P410" s="392" t="s">
        <v>69</v>
      </c>
      <c r="Q410" s="393"/>
      <c r="R410" s="393"/>
      <c r="S410" s="393"/>
      <c r="T410" s="393"/>
      <c r="U410" s="393"/>
      <c r="V410" s="394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customHeight="1" x14ac:dyDescent="0.25">
      <c r="A411" s="395" t="s">
        <v>63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96"/>
      <c r="AA411" s="379"/>
      <c r="AB411" s="379"/>
      <c r="AC411" s="379"/>
    </row>
    <row r="412" spans="1:68" ht="27" customHeight="1" x14ac:dyDescent="0.25">
      <c r="A412" s="54" t="s">
        <v>522</v>
      </c>
      <c r="B412" s="54" t="s">
        <v>523</v>
      </c>
      <c r="C412" s="31">
        <v>4301031303</v>
      </c>
      <c r="D412" s="390">
        <v>4607091384802</v>
      </c>
      <c r="E412" s="391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3">
        <v>150</v>
      </c>
      <c r="Y412" s="384">
        <f>IFERROR(IF(X412="",0,CEILING((X412/$H412),1)*$H412),"")</f>
        <v>153.29999999999998</v>
      </c>
      <c r="Z412" s="36">
        <f>IFERROR(IF(Y412=0,"",ROUNDUP(Y412/H412,0)*0.00753),"")</f>
        <v>0.26355000000000001</v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158.9041095890411</v>
      </c>
      <c r="BN412" s="64">
        <f>IFERROR(Y412*I412/H412,"0")</f>
        <v>162.39999999999998</v>
      </c>
      <c r="BO412" s="64">
        <f>IFERROR(1/J412*(X412/H412),"0")</f>
        <v>0.2195293291183702</v>
      </c>
      <c r="BP412" s="64">
        <f>IFERROR(1/J412*(Y412/H412),"0")</f>
        <v>0.22435897435897434</v>
      </c>
    </row>
    <row r="413" spans="1:68" ht="27" customHeight="1" x14ac:dyDescent="0.25">
      <c r="A413" s="54" t="s">
        <v>524</v>
      </c>
      <c r="B413" s="54" t="s">
        <v>525</v>
      </c>
      <c r="C413" s="31">
        <v>4301031304</v>
      </c>
      <c r="D413" s="390">
        <v>4607091384826</v>
      </c>
      <c r="E413" s="391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88"/>
      <c r="R413" s="388"/>
      <c r="S413" s="388"/>
      <c r="T413" s="389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397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8"/>
      <c r="P414" s="392" t="s">
        <v>69</v>
      </c>
      <c r="Q414" s="393"/>
      <c r="R414" s="393"/>
      <c r="S414" s="393"/>
      <c r="T414" s="393"/>
      <c r="U414" s="393"/>
      <c r="V414" s="394"/>
      <c r="W414" s="37" t="s">
        <v>70</v>
      </c>
      <c r="X414" s="385">
        <f>IFERROR(X412/H412,"0")+IFERROR(X413/H413,"0")</f>
        <v>34.246575342465754</v>
      </c>
      <c r="Y414" s="385">
        <f>IFERROR(Y412/H412,"0")+IFERROR(Y413/H413,"0")</f>
        <v>35</v>
      </c>
      <c r="Z414" s="385">
        <f>IFERROR(IF(Z412="",0,Z412),"0")+IFERROR(IF(Z413="",0,Z413),"0")</f>
        <v>0.26355000000000001</v>
      </c>
      <c r="AA414" s="386"/>
      <c r="AB414" s="386"/>
      <c r="AC414" s="386"/>
    </row>
    <row r="415" spans="1:68" x14ac:dyDescent="0.2">
      <c r="A415" s="396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8"/>
      <c r="P415" s="392" t="s">
        <v>69</v>
      </c>
      <c r="Q415" s="393"/>
      <c r="R415" s="393"/>
      <c r="S415" s="393"/>
      <c r="T415" s="393"/>
      <c r="U415" s="393"/>
      <c r="V415" s="394"/>
      <c r="W415" s="37" t="s">
        <v>68</v>
      </c>
      <c r="X415" s="385">
        <f>IFERROR(SUM(X412:X413),"0")</f>
        <v>150</v>
      </c>
      <c r="Y415" s="385">
        <f>IFERROR(SUM(Y412:Y413),"0")</f>
        <v>153.29999999999998</v>
      </c>
      <c r="Z415" s="37"/>
      <c r="AA415" s="386"/>
      <c r="AB415" s="386"/>
      <c r="AC415" s="386"/>
    </row>
    <row r="416" spans="1:68" ht="14.25" customHeight="1" x14ac:dyDescent="0.25">
      <c r="A416" s="395" t="s">
        <v>71</v>
      </c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396"/>
      <c r="P416" s="396"/>
      <c r="Q416" s="396"/>
      <c r="R416" s="396"/>
      <c r="S416" s="396"/>
      <c r="T416" s="396"/>
      <c r="U416" s="396"/>
      <c r="V416" s="396"/>
      <c r="W416" s="396"/>
      <c r="X416" s="396"/>
      <c r="Y416" s="396"/>
      <c r="Z416" s="396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0">
        <v>4607091384246</v>
      </c>
      <c r="E417" s="391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88"/>
      <c r="R417" s="388"/>
      <c r="S417" s="388"/>
      <c r="T417" s="389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4301051445</v>
      </c>
      <c r="D418" s="390">
        <v>4680115881976</v>
      </c>
      <c r="E418" s="391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88"/>
      <c r="R418" s="388"/>
      <c r="S418" s="388"/>
      <c r="T418" s="389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390">
        <v>4607091384253</v>
      </c>
      <c r="E419" s="391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88"/>
      <c r="R419" s="388"/>
      <c r="S419" s="388"/>
      <c r="T419" s="389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530</v>
      </c>
      <c r="B420" s="54" t="s">
        <v>532</v>
      </c>
      <c r="C420" s="31">
        <v>4301051634</v>
      </c>
      <c r="D420" s="390">
        <v>4607091384253</v>
      </c>
      <c r="E420" s="391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88"/>
      <c r="R420" s="388"/>
      <c r="S420" s="388"/>
      <c r="T420" s="389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533</v>
      </c>
      <c r="B421" s="54" t="s">
        <v>534</v>
      </c>
      <c r="C421" s="31">
        <v>4301051444</v>
      </c>
      <c r="D421" s="390">
        <v>4680115881969</v>
      </c>
      <c r="E421" s="391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88"/>
      <c r="R421" s="388"/>
      <c r="S421" s="388"/>
      <c r="T421" s="389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7"/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8"/>
      <c r="P422" s="392" t="s">
        <v>69</v>
      </c>
      <c r="Q422" s="393"/>
      <c r="R422" s="393"/>
      <c r="S422" s="393"/>
      <c r="T422" s="393"/>
      <c r="U422" s="393"/>
      <c r="V422" s="394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x14ac:dyDescent="0.2">
      <c r="A423" s="396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398"/>
      <c r="P423" s="392" t="s">
        <v>69</v>
      </c>
      <c r="Q423" s="393"/>
      <c r="R423" s="393"/>
      <c r="S423" s="393"/>
      <c r="T423" s="393"/>
      <c r="U423" s="393"/>
      <c r="V423" s="394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customHeight="1" x14ac:dyDescent="0.25">
      <c r="A424" s="395" t="s">
        <v>170</v>
      </c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396"/>
      <c r="AA424" s="379"/>
      <c r="AB424" s="379"/>
      <c r="AC424" s="379"/>
    </row>
    <row r="425" spans="1:68" ht="27" customHeight="1" x14ac:dyDescent="0.25">
      <c r="A425" s="54" t="s">
        <v>535</v>
      </c>
      <c r="B425" s="54" t="s">
        <v>536</v>
      </c>
      <c r="C425" s="31">
        <v>4301060377</v>
      </c>
      <c r="D425" s="390">
        <v>4607091389357</v>
      </c>
      <c r="E425" s="391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88"/>
      <c r="R425" s="388"/>
      <c r="S425" s="388"/>
      <c r="T425" s="389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397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8"/>
      <c r="P426" s="392" t="s">
        <v>69</v>
      </c>
      <c r="Q426" s="393"/>
      <c r="R426" s="393"/>
      <c r="S426" s="393"/>
      <c r="T426" s="393"/>
      <c r="U426" s="393"/>
      <c r="V426" s="394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x14ac:dyDescent="0.2">
      <c r="A427" s="396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8"/>
      <c r="P427" s="392" t="s">
        <v>69</v>
      </c>
      <c r="Q427" s="393"/>
      <c r="R427" s="393"/>
      <c r="S427" s="393"/>
      <c r="T427" s="393"/>
      <c r="U427" s="393"/>
      <c r="V427" s="394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customHeight="1" x14ac:dyDescent="0.2">
      <c r="A428" s="443" t="s">
        <v>537</v>
      </c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8"/>
      <c r="AB428" s="48"/>
      <c r="AC428" s="48"/>
    </row>
    <row r="429" spans="1:68" ht="16.5" customHeight="1" x14ac:dyDescent="0.25">
      <c r="A429" s="445" t="s">
        <v>538</v>
      </c>
      <c r="B429" s="396"/>
      <c r="C429" s="396"/>
      <c r="D429" s="396"/>
      <c r="E429" s="396"/>
      <c r="F429" s="396"/>
      <c r="G429" s="396"/>
      <c r="H429" s="396"/>
      <c r="I429" s="396"/>
      <c r="J429" s="396"/>
      <c r="K429" s="396"/>
      <c r="L429" s="396"/>
      <c r="M429" s="396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396"/>
      <c r="AA429" s="378"/>
      <c r="AB429" s="378"/>
      <c r="AC429" s="378"/>
    </row>
    <row r="430" spans="1:68" ht="14.25" customHeight="1" x14ac:dyDescent="0.25">
      <c r="A430" s="395" t="s">
        <v>109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9"/>
      <c r="AB430" s="379"/>
      <c r="AC430" s="379"/>
    </row>
    <row r="431" spans="1:68" ht="27" customHeight="1" x14ac:dyDescent="0.25">
      <c r="A431" s="54" t="s">
        <v>539</v>
      </c>
      <c r="B431" s="54" t="s">
        <v>540</v>
      </c>
      <c r="C431" s="31">
        <v>4301011428</v>
      </c>
      <c r="D431" s="390">
        <v>4607091389708</v>
      </c>
      <c r="E431" s="391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5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397"/>
      <c r="B432" s="396"/>
      <c r="C432" s="396"/>
      <c r="D432" s="396"/>
      <c r="E432" s="396"/>
      <c r="F432" s="396"/>
      <c r="G432" s="396"/>
      <c r="H432" s="396"/>
      <c r="I432" s="396"/>
      <c r="J432" s="396"/>
      <c r="K432" s="396"/>
      <c r="L432" s="396"/>
      <c r="M432" s="396"/>
      <c r="N432" s="396"/>
      <c r="O432" s="398"/>
      <c r="P432" s="392" t="s">
        <v>69</v>
      </c>
      <c r="Q432" s="393"/>
      <c r="R432" s="393"/>
      <c r="S432" s="393"/>
      <c r="T432" s="393"/>
      <c r="U432" s="393"/>
      <c r="V432" s="394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x14ac:dyDescent="0.2">
      <c r="A433" s="396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398"/>
      <c r="P433" s="392" t="s">
        <v>69</v>
      </c>
      <c r="Q433" s="393"/>
      <c r="R433" s="393"/>
      <c r="S433" s="393"/>
      <c r="T433" s="393"/>
      <c r="U433" s="393"/>
      <c r="V433" s="394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customHeight="1" x14ac:dyDescent="0.25">
      <c r="A434" s="395" t="s">
        <v>63</v>
      </c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396"/>
      <c r="P434" s="396"/>
      <c r="Q434" s="396"/>
      <c r="R434" s="396"/>
      <c r="S434" s="396"/>
      <c r="T434" s="396"/>
      <c r="U434" s="396"/>
      <c r="V434" s="396"/>
      <c r="W434" s="396"/>
      <c r="X434" s="396"/>
      <c r="Y434" s="396"/>
      <c r="Z434" s="396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390">
        <v>4607091389753</v>
      </c>
      <c r="E435" s="391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88"/>
      <c r="R435" s="388"/>
      <c r="S435" s="388"/>
      <c r="T435" s="389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390">
        <v>4607091389753</v>
      </c>
      <c r="E436" s="391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88"/>
      <c r="R436" s="388"/>
      <c r="S436" s="388"/>
      <c r="T436" s="389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4301031323</v>
      </c>
      <c r="D437" s="390">
        <v>4607091389760</v>
      </c>
      <c r="E437" s="391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39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88"/>
      <c r="R437" s="388"/>
      <c r="S437" s="388"/>
      <c r="T437" s="389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0">
        <v>4607091389746</v>
      </c>
      <c r="E438" s="391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88"/>
      <c r="R438" s="388"/>
      <c r="S438" s="388"/>
      <c r="T438" s="389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546</v>
      </c>
      <c r="B439" s="54" t="s">
        <v>548</v>
      </c>
      <c r="C439" s="31">
        <v>4301031356</v>
      </c>
      <c r="D439" s="390">
        <v>4607091389746</v>
      </c>
      <c r="E439" s="391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549</v>
      </c>
      <c r="B440" s="54" t="s">
        <v>550</v>
      </c>
      <c r="C440" s="31">
        <v>4301031335</v>
      </c>
      <c r="D440" s="390">
        <v>4680115883147</v>
      </c>
      <c r="E440" s="391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88"/>
      <c r="R440" s="388"/>
      <c r="S440" s="388"/>
      <c r="T440" s="389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customHeight="1" x14ac:dyDescent="0.25">
      <c r="A441" s="54" t="s">
        <v>549</v>
      </c>
      <c r="B441" s="54" t="s">
        <v>551</v>
      </c>
      <c r="C441" s="31">
        <v>4301031257</v>
      </c>
      <c r="D441" s="390">
        <v>4680115883147</v>
      </c>
      <c r="E441" s="391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customHeight="1" x14ac:dyDescent="0.25">
      <c r="A442" s="54" t="s">
        <v>552</v>
      </c>
      <c r="B442" s="54" t="s">
        <v>553</v>
      </c>
      <c r="C442" s="31">
        <v>4301031330</v>
      </c>
      <c r="D442" s="390">
        <v>4607091384338</v>
      </c>
      <c r="E442" s="391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customHeight="1" x14ac:dyDescent="0.25">
      <c r="A443" s="54" t="s">
        <v>552</v>
      </c>
      <c r="B443" s="54" t="s">
        <v>554</v>
      </c>
      <c r="C443" s="31">
        <v>4301031178</v>
      </c>
      <c r="D443" s="390">
        <v>4607091384338</v>
      </c>
      <c r="E443" s="391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555</v>
      </c>
      <c r="B444" s="54" t="s">
        <v>556</v>
      </c>
      <c r="C444" s="31">
        <v>4301031336</v>
      </c>
      <c r="D444" s="390">
        <v>4680115883154</v>
      </c>
      <c r="E444" s="391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88"/>
      <c r="R444" s="388"/>
      <c r="S444" s="388"/>
      <c r="T444" s="389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customHeight="1" x14ac:dyDescent="0.25">
      <c r="A445" s="54" t="s">
        <v>555</v>
      </c>
      <c r="B445" s="54" t="s">
        <v>557</v>
      </c>
      <c r="C445" s="31">
        <v>4301031254</v>
      </c>
      <c r="D445" s="390">
        <v>4680115883154</v>
      </c>
      <c r="E445" s="391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88"/>
      <c r="R445" s="388"/>
      <c r="S445" s="388"/>
      <c r="T445" s="389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0">
        <v>4607091389524</v>
      </c>
      <c r="E446" s="391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customHeight="1" x14ac:dyDescent="0.25">
      <c r="A447" s="54" t="s">
        <v>558</v>
      </c>
      <c r="B447" s="54" t="s">
        <v>560</v>
      </c>
      <c r="C447" s="31">
        <v>4301031361</v>
      </c>
      <c r="D447" s="390">
        <v>4607091389524</v>
      </c>
      <c r="E447" s="391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561</v>
      </c>
      <c r="Q447" s="388"/>
      <c r="R447" s="388"/>
      <c r="S447" s="388"/>
      <c r="T447" s="389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562</v>
      </c>
      <c r="B448" s="54" t="s">
        <v>563</v>
      </c>
      <c r="C448" s="31">
        <v>4301031337</v>
      </c>
      <c r="D448" s="390">
        <v>4680115883161</v>
      </c>
      <c r="E448" s="391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customHeight="1" x14ac:dyDescent="0.25">
      <c r="A449" s="54" t="s">
        <v>562</v>
      </c>
      <c r="B449" s="54" t="s">
        <v>564</v>
      </c>
      <c r="C449" s="31">
        <v>4301031258</v>
      </c>
      <c r="D449" s="390">
        <v>4680115883161</v>
      </c>
      <c r="E449" s="391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88"/>
      <c r="R449" s="388"/>
      <c r="S449" s="388"/>
      <c r="T449" s="389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4301031333</v>
      </c>
      <c r="D450" s="390">
        <v>4607091389531</v>
      </c>
      <c r="E450" s="391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88"/>
      <c r="R450" s="388"/>
      <c r="S450" s="388"/>
      <c r="T450" s="389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0">
        <v>4607091389531</v>
      </c>
      <c r="E451" s="391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88"/>
      <c r="R451" s="388"/>
      <c r="S451" s="388"/>
      <c r="T451" s="389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4301031360</v>
      </c>
      <c r="D452" s="390">
        <v>4607091384345</v>
      </c>
      <c r="E452" s="391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customHeight="1" x14ac:dyDescent="0.25">
      <c r="A453" s="54" t="s">
        <v>570</v>
      </c>
      <c r="B453" s="54" t="s">
        <v>571</v>
      </c>
      <c r="C453" s="31">
        <v>4301031338</v>
      </c>
      <c r="D453" s="390">
        <v>4680115883185</v>
      </c>
      <c r="E453" s="391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customHeight="1" x14ac:dyDescent="0.25">
      <c r="A454" s="54" t="s">
        <v>570</v>
      </c>
      <c r="B454" s="54" t="s">
        <v>572</v>
      </c>
      <c r="C454" s="31">
        <v>4301031255</v>
      </c>
      <c r="D454" s="390">
        <v>4680115883185</v>
      </c>
      <c r="E454" s="391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88"/>
      <c r="R454" s="388"/>
      <c r="S454" s="388"/>
      <c r="T454" s="389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customHeight="1" x14ac:dyDescent="0.25">
      <c r="A455" s="54" t="s">
        <v>573</v>
      </c>
      <c r="B455" s="54" t="s">
        <v>574</v>
      </c>
      <c r="C455" s="31">
        <v>4301031236</v>
      </c>
      <c r="D455" s="390">
        <v>4680115882928</v>
      </c>
      <c r="E455" s="391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88"/>
      <c r="R455" s="388"/>
      <c r="S455" s="388"/>
      <c r="T455" s="389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7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398"/>
      <c r="P456" s="392" t="s">
        <v>69</v>
      </c>
      <c r="Q456" s="393"/>
      <c r="R456" s="393"/>
      <c r="S456" s="393"/>
      <c r="T456" s="393"/>
      <c r="U456" s="393"/>
      <c r="V456" s="394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8"/>
      <c r="P457" s="392" t="s">
        <v>69</v>
      </c>
      <c r="Q457" s="393"/>
      <c r="R457" s="393"/>
      <c r="S457" s="393"/>
      <c r="T457" s="393"/>
      <c r="U457" s="393"/>
      <c r="V457" s="394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customHeight="1" x14ac:dyDescent="0.25">
      <c r="A458" s="395" t="s">
        <v>71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customHeight="1" x14ac:dyDescent="0.25">
      <c r="A459" s="54" t="s">
        <v>575</v>
      </c>
      <c r="B459" s="54" t="s">
        <v>576</v>
      </c>
      <c r="C459" s="31">
        <v>4301051284</v>
      </c>
      <c r="D459" s="390">
        <v>4607091384352</v>
      </c>
      <c r="E459" s="391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88"/>
      <c r="R459" s="388"/>
      <c r="S459" s="388"/>
      <c r="T459" s="389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577</v>
      </c>
      <c r="B460" s="54" t="s">
        <v>578</v>
      </c>
      <c r="C460" s="31">
        <v>4301051431</v>
      </c>
      <c r="D460" s="390">
        <v>4607091389654</v>
      </c>
      <c r="E460" s="391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88"/>
      <c r="R460" s="388"/>
      <c r="S460" s="388"/>
      <c r="T460" s="389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397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8"/>
      <c r="P461" s="392" t="s">
        <v>69</v>
      </c>
      <c r="Q461" s="393"/>
      <c r="R461" s="393"/>
      <c r="S461" s="393"/>
      <c r="T461" s="393"/>
      <c r="U461" s="393"/>
      <c r="V461" s="394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8"/>
      <c r="P462" s="392" t="s">
        <v>69</v>
      </c>
      <c r="Q462" s="393"/>
      <c r="R462" s="393"/>
      <c r="S462" s="393"/>
      <c r="T462" s="393"/>
      <c r="U462" s="393"/>
      <c r="V462" s="394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customHeight="1" x14ac:dyDescent="0.25">
      <c r="A463" s="395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customHeight="1" x14ac:dyDescent="0.25">
      <c r="A464" s="54" t="s">
        <v>579</v>
      </c>
      <c r="B464" s="54" t="s">
        <v>580</v>
      </c>
      <c r="C464" s="31">
        <v>4301032047</v>
      </c>
      <c r="D464" s="390">
        <v>4680115884342</v>
      </c>
      <c r="E464" s="391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4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88"/>
      <c r="R464" s="388"/>
      <c r="S464" s="388"/>
      <c r="T464" s="389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7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398"/>
      <c r="P465" s="392" t="s">
        <v>69</v>
      </c>
      <c r="Q465" s="393"/>
      <c r="R465" s="393"/>
      <c r="S465" s="393"/>
      <c r="T465" s="393"/>
      <c r="U465" s="393"/>
      <c r="V465" s="394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398"/>
      <c r="P466" s="392" t="s">
        <v>69</v>
      </c>
      <c r="Q466" s="393"/>
      <c r="R466" s="393"/>
      <c r="S466" s="393"/>
      <c r="T466" s="393"/>
      <c r="U466" s="393"/>
      <c r="V466" s="394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customHeight="1" x14ac:dyDescent="0.25">
      <c r="A467" s="445" t="s">
        <v>583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customHeight="1" x14ac:dyDescent="0.25">
      <c r="A468" s="395" t="s">
        <v>149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customHeight="1" x14ac:dyDescent="0.25">
      <c r="A469" s="54" t="s">
        <v>584</v>
      </c>
      <c r="B469" s="54" t="s">
        <v>585</v>
      </c>
      <c r="C469" s="31">
        <v>4301020315</v>
      </c>
      <c r="D469" s="390">
        <v>4607091389364</v>
      </c>
      <c r="E469" s="391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88"/>
      <c r="R469" s="388"/>
      <c r="S469" s="388"/>
      <c r="T469" s="389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397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398"/>
      <c r="P470" s="392" t="s">
        <v>69</v>
      </c>
      <c r="Q470" s="393"/>
      <c r="R470" s="393"/>
      <c r="S470" s="393"/>
      <c r="T470" s="393"/>
      <c r="U470" s="393"/>
      <c r="V470" s="394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398"/>
      <c r="P471" s="392" t="s">
        <v>69</v>
      </c>
      <c r="Q471" s="393"/>
      <c r="R471" s="393"/>
      <c r="S471" s="393"/>
      <c r="T471" s="393"/>
      <c r="U471" s="393"/>
      <c r="V471" s="394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customHeight="1" x14ac:dyDescent="0.25">
      <c r="A472" s="395" t="s">
        <v>63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0">
        <v>4607091389739</v>
      </c>
      <c r="E473" s="391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88"/>
      <c r="R473" s="388"/>
      <c r="S473" s="388"/>
      <c r="T473" s="389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customHeight="1" x14ac:dyDescent="0.25">
      <c r="A474" s="54" t="s">
        <v>586</v>
      </c>
      <c r="B474" s="54" t="s">
        <v>588</v>
      </c>
      <c r="C474" s="31">
        <v>4301031212</v>
      </c>
      <c r="D474" s="390">
        <v>4607091389739</v>
      </c>
      <c r="E474" s="391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4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88"/>
      <c r="R474" s="388"/>
      <c r="S474" s="388"/>
      <c r="T474" s="389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589</v>
      </c>
      <c r="B475" s="54" t="s">
        <v>590</v>
      </c>
      <c r="C475" s="31">
        <v>4301031363</v>
      </c>
      <c r="D475" s="390">
        <v>4607091389425</v>
      </c>
      <c r="E475" s="391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88"/>
      <c r="R475" s="388"/>
      <c r="S475" s="388"/>
      <c r="T475" s="389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customHeight="1" x14ac:dyDescent="0.25">
      <c r="A476" s="54" t="s">
        <v>591</v>
      </c>
      <c r="B476" s="54" t="s">
        <v>592</v>
      </c>
      <c r="C476" s="31">
        <v>4301031334</v>
      </c>
      <c r="D476" s="390">
        <v>4680115880771</v>
      </c>
      <c r="E476" s="391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7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88"/>
      <c r="R476" s="388"/>
      <c r="S476" s="388"/>
      <c r="T476" s="389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customHeight="1" x14ac:dyDescent="0.25">
      <c r="A477" s="54" t="s">
        <v>593</v>
      </c>
      <c r="B477" s="54" t="s">
        <v>594</v>
      </c>
      <c r="C477" s="31">
        <v>4301031327</v>
      </c>
      <c r="D477" s="390">
        <v>4607091389500</v>
      </c>
      <c r="E477" s="391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2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88"/>
      <c r="R477" s="388"/>
      <c r="S477" s="388"/>
      <c r="T477" s="389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customHeight="1" x14ac:dyDescent="0.25">
      <c r="A478" s="54" t="s">
        <v>593</v>
      </c>
      <c r="B478" s="54" t="s">
        <v>595</v>
      </c>
      <c r="C478" s="31">
        <v>4301031173</v>
      </c>
      <c r="D478" s="390">
        <v>4607091389500</v>
      </c>
      <c r="E478" s="391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88"/>
      <c r="R478" s="388"/>
      <c r="S478" s="388"/>
      <c r="T478" s="389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397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398"/>
      <c r="P479" s="392" t="s">
        <v>69</v>
      </c>
      <c r="Q479" s="393"/>
      <c r="R479" s="393"/>
      <c r="S479" s="393"/>
      <c r="T479" s="393"/>
      <c r="U479" s="393"/>
      <c r="V479" s="394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x14ac:dyDescent="0.2">
      <c r="A480" s="396"/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8"/>
      <c r="P480" s="392" t="s">
        <v>69</v>
      </c>
      <c r="Q480" s="393"/>
      <c r="R480" s="393"/>
      <c r="S480" s="393"/>
      <c r="T480" s="393"/>
      <c r="U480" s="393"/>
      <c r="V480" s="394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customHeight="1" x14ac:dyDescent="0.25">
      <c r="A481" s="395" t="s">
        <v>104</v>
      </c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6"/>
      <c r="O481" s="396"/>
      <c r="P481" s="396"/>
      <c r="Q481" s="396"/>
      <c r="R481" s="396"/>
      <c r="S481" s="396"/>
      <c r="T481" s="396"/>
      <c r="U481" s="396"/>
      <c r="V481" s="396"/>
      <c r="W481" s="396"/>
      <c r="X481" s="396"/>
      <c r="Y481" s="396"/>
      <c r="Z481" s="396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390">
        <v>4680115884090</v>
      </c>
      <c r="E482" s="391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7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8"/>
      <c r="P483" s="392" t="s">
        <v>69</v>
      </c>
      <c r="Q483" s="393"/>
      <c r="R483" s="393"/>
      <c r="S483" s="393"/>
      <c r="T483" s="393"/>
      <c r="U483" s="393"/>
      <c r="V483" s="394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x14ac:dyDescent="0.2">
      <c r="A484" s="396"/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8"/>
      <c r="P484" s="392" t="s">
        <v>69</v>
      </c>
      <c r="Q484" s="393"/>
      <c r="R484" s="393"/>
      <c r="S484" s="393"/>
      <c r="T484" s="393"/>
      <c r="U484" s="393"/>
      <c r="V484" s="394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customHeight="1" x14ac:dyDescent="0.25">
      <c r="A485" s="445" t="s">
        <v>598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8"/>
      <c r="AB485" s="378"/>
      <c r="AC485" s="378"/>
    </row>
    <row r="486" spans="1:68" ht="14.25" customHeight="1" x14ac:dyDescent="0.25">
      <c r="A486" s="395" t="s">
        <v>63</v>
      </c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6"/>
      <c r="O486" s="396"/>
      <c r="P486" s="396"/>
      <c r="Q486" s="396"/>
      <c r="R486" s="396"/>
      <c r="S486" s="396"/>
      <c r="T486" s="396"/>
      <c r="U486" s="396"/>
      <c r="V486" s="396"/>
      <c r="W486" s="396"/>
      <c r="X486" s="396"/>
      <c r="Y486" s="396"/>
      <c r="Z486" s="396"/>
      <c r="AA486" s="379"/>
      <c r="AB486" s="379"/>
      <c r="AC486" s="379"/>
    </row>
    <row r="487" spans="1:68" ht="27" customHeight="1" x14ac:dyDescent="0.25">
      <c r="A487" s="54" t="s">
        <v>599</v>
      </c>
      <c r="B487" s="54" t="s">
        <v>600</v>
      </c>
      <c r="C487" s="31">
        <v>4301031294</v>
      </c>
      <c r="D487" s="390">
        <v>4680115885189</v>
      </c>
      <c r="E487" s="391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88"/>
      <c r="R487" s="388"/>
      <c r="S487" s="388"/>
      <c r="T487" s="389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601</v>
      </c>
      <c r="B488" s="54" t="s">
        <v>602</v>
      </c>
      <c r="C488" s="31">
        <v>4301031293</v>
      </c>
      <c r="D488" s="390">
        <v>4680115885172</v>
      </c>
      <c r="E488" s="391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9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88"/>
      <c r="R488" s="388"/>
      <c r="S488" s="388"/>
      <c r="T488" s="389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603</v>
      </c>
      <c r="B489" s="54" t="s">
        <v>604</v>
      </c>
      <c r="C489" s="31">
        <v>4301031291</v>
      </c>
      <c r="D489" s="390">
        <v>4680115885110</v>
      </c>
      <c r="E489" s="391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88"/>
      <c r="R489" s="388"/>
      <c r="S489" s="388"/>
      <c r="T489" s="389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7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398"/>
      <c r="P490" s="392" t="s">
        <v>69</v>
      </c>
      <c r="Q490" s="393"/>
      <c r="R490" s="393"/>
      <c r="S490" s="393"/>
      <c r="T490" s="393"/>
      <c r="U490" s="393"/>
      <c r="V490" s="394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x14ac:dyDescent="0.2">
      <c r="A491" s="396"/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8"/>
      <c r="P491" s="392" t="s">
        <v>69</v>
      </c>
      <c r="Q491" s="393"/>
      <c r="R491" s="393"/>
      <c r="S491" s="393"/>
      <c r="T491" s="393"/>
      <c r="U491" s="393"/>
      <c r="V491" s="394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customHeight="1" x14ac:dyDescent="0.25">
      <c r="A492" s="445" t="s">
        <v>605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8"/>
      <c r="AB492" s="378"/>
      <c r="AC492" s="378"/>
    </row>
    <row r="493" spans="1:68" ht="14.25" customHeight="1" x14ac:dyDescent="0.25">
      <c r="A493" s="395" t="s">
        <v>63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396"/>
      <c r="AA493" s="379"/>
      <c r="AB493" s="379"/>
      <c r="AC493" s="379"/>
    </row>
    <row r="494" spans="1:68" ht="27" customHeight="1" x14ac:dyDescent="0.25">
      <c r="A494" s="54" t="s">
        <v>606</v>
      </c>
      <c r="B494" s="54" t="s">
        <v>607</v>
      </c>
      <c r="C494" s="31">
        <v>4301031261</v>
      </c>
      <c r="D494" s="390">
        <v>4680115885103</v>
      </c>
      <c r="E494" s="391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88"/>
      <c r="R494" s="388"/>
      <c r="S494" s="388"/>
      <c r="T494" s="389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397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398"/>
      <c r="P495" s="392" t="s">
        <v>69</v>
      </c>
      <c r="Q495" s="393"/>
      <c r="R495" s="393"/>
      <c r="S495" s="393"/>
      <c r="T495" s="393"/>
      <c r="U495" s="393"/>
      <c r="V495" s="394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6"/>
      <c r="O496" s="398"/>
      <c r="P496" s="392" t="s">
        <v>69</v>
      </c>
      <c r="Q496" s="393"/>
      <c r="R496" s="393"/>
      <c r="S496" s="393"/>
      <c r="T496" s="393"/>
      <c r="U496" s="393"/>
      <c r="V496" s="394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customHeight="1" x14ac:dyDescent="0.2">
      <c r="A497" s="443" t="s">
        <v>608</v>
      </c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8"/>
      <c r="AB497" s="48"/>
      <c r="AC497" s="48"/>
    </row>
    <row r="498" spans="1:68" ht="16.5" customHeight="1" x14ac:dyDescent="0.25">
      <c r="A498" s="445" t="s">
        <v>608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8"/>
      <c r="AB498" s="378"/>
      <c r="AC498" s="378"/>
    </row>
    <row r="499" spans="1:68" ht="14.25" customHeight="1" x14ac:dyDescent="0.25">
      <c r="A499" s="395" t="s">
        <v>109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396"/>
      <c r="AA499" s="379"/>
      <c r="AB499" s="379"/>
      <c r="AC499" s="379"/>
    </row>
    <row r="500" spans="1:68" ht="27" customHeight="1" x14ac:dyDescent="0.25">
      <c r="A500" s="54" t="s">
        <v>609</v>
      </c>
      <c r="B500" s="54" t="s">
        <v>610</v>
      </c>
      <c r="C500" s="31">
        <v>4301011795</v>
      </c>
      <c r="D500" s="390">
        <v>4607091389067</v>
      </c>
      <c r="E500" s="391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88"/>
      <c r="R500" s="388"/>
      <c r="S500" s="388"/>
      <c r="T500" s="389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0">
        <v>4680115885271</v>
      </c>
      <c r="E501" s="391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5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88"/>
      <c r="R501" s="388"/>
      <c r="S501" s="388"/>
      <c r="T501" s="389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customHeight="1" x14ac:dyDescent="0.25">
      <c r="A502" s="54" t="s">
        <v>613</v>
      </c>
      <c r="B502" s="54" t="s">
        <v>614</v>
      </c>
      <c r="C502" s="31">
        <v>4301011774</v>
      </c>
      <c r="D502" s="390">
        <v>4680115884502</v>
      </c>
      <c r="E502" s="391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88"/>
      <c r="R502" s="388"/>
      <c r="S502" s="388"/>
      <c r="T502" s="389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0">
        <v>4607091389104</v>
      </c>
      <c r="E503" s="391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88"/>
      <c r="R503" s="388"/>
      <c r="S503" s="388"/>
      <c r="T503" s="389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customHeight="1" x14ac:dyDescent="0.25">
      <c r="A504" s="54" t="s">
        <v>617</v>
      </c>
      <c r="B504" s="54" t="s">
        <v>618</v>
      </c>
      <c r="C504" s="31">
        <v>4301011799</v>
      </c>
      <c r="D504" s="390">
        <v>4680115884519</v>
      </c>
      <c r="E504" s="391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88"/>
      <c r="R504" s="388"/>
      <c r="S504" s="388"/>
      <c r="T504" s="389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0">
        <v>4680115885226</v>
      </c>
      <c r="E505" s="391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88"/>
      <c r="R505" s="388"/>
      <c r="S505" s="388"/>
      <c r="T505" s="389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customHeight="1" x14ac:dyDescent="0.25">
      <c r="A506" s="54" t="s">
        <v>621</v>
      </c>
      <c r="B506" s="54" t="s">
        <v>622</v>
      </c>
      <c r="C506" s="31">
        <v>4301011778</v>
      </c>
      <c r="D506" s="390">
        <v>4680115880603</v>
      </c>
      <c r="E506" s="391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88"/>
      <c r="R506" s="388"/>
      <c r="S506" s="388"/>
      <c r="T506" s="389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623</v>
      </c>
      <c r="B507" s="54" t="s">
        <v>624</v>
      </c>
      <c r="C507" s="31">
        <v>4301011784</v>
      </c>
      <c r="D507" s="390">
        <v>4607091389982</v>
      </c>
      <c r="E507" s="391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88"/>
      <c r="R507" s="388"/>
      <c r="S507" s="388"/>
      <c r="T507" s="389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7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8"/>
      <c r="P508" s="392" t="s">
        <v>69</v>
      </c>
      <c r="Q508" s="393"/>
      <c r="R508" s="393"/>
      <c r="S508" s="393"/>
      <c r="T508" s="393"/>
      <c r="U508" s="393"/>
      <c r="V508" s="394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x14ac:dyDescent="0.2">
      <c r="A509" s="396"/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8"/>
      <c r="P509" s="392" t="s">
        <v>69</v>
      </c>
      <c r="Q509" s="393"/>
      <c r="R509" s="393"/>
      <c r="S509" s="393"/>
      <c r="T509" s="393"/>
      <c r="U509" s="393"/>
      <c r="V509" s="394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customHeight="1" x14ac:dyDescent="0.25">
      <c r="A510" s="395" t="s">
        <v>149</v>
      </c>
      <c r="B510" s="396"/>
      <c r="C510" s="396"/>
      <c r="D510" s="396"/>
      <c r="E510" s="396"/>
      <c r="F510" s="396"/>
      <c r="G510" s="396"/>
      <c r="H510" s="396"/>
      <c r="I510" s="396"/>
      <c r="J510" s="396"/>
      <c r="K510" s="396"/>
      <c r="L510" s="396"/>
      <c r="M510" s="396"/>
      <c r="N510" s="396"/>
      <c r="O510" s="396"/>
      <c r="P510" s="396"/>
      <c r="Q510" s="396"/>
      <c r="R510" s="396"/>
      <c r="S510" s="396"/>
      <c r="T510" s="396"/>
      <c r="U510" s="396"/>
      <c r="V510" s="396"/>
      <c r="W510" s="396"/>
      <c r="X510" s="396"/>
      <c r="Y510" s="396"/>
      <c r="Z510" s="396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0">
        <v>4607091388930</v>
      </c>
      <c r="E511" s="391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88"/>
      <c r="R511" s="388"/>
      <c r="S511" s="388"/>
      <c r="T511" s="389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customHeight="1" x14ac:dyDescent="0.25">
      <c r="A512" s="54" t="s">
        <v>627</v>
      </c>
      <c r="B512" s="54" t="s">
        <v>628</v>
      </c>
      <c r="C512" s="31">
        <v>4301020206</v>
      </c>
      <c r="D512" s="390">
        <v>4680115880054</v>
      </c>
      <c r="E512" s="391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7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398"/>
      <c r="P513" s="392" t="s">
        <v>69</v>
      </c>
      <c r="Q513" s="393"/>
      <c r="R513" s="393"/>
      <c r="S513" s="393"/>
      <c r="T513" s="393"/>
      <c r="U513" s="393"/>
      <c r="V513" s="394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x14ac:dyDescent="0.2">
      <c r="A514" s="396"/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8"/>
      <c r="P514" s="392" t="s">
        <v>69</v>
      </c>
      <c r="Q514" s="393"/>
      <c r="R514" s="393"/>
      <c r="S514" s="393"/>
      <c r="T514" s="393"/>
      <c r="U514" s="393"/>
      <c r="V514" s="394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customHeight="1" x14ac:dyDescent="0.25">
      <c r="A515" s="395" t="s">
        <v>63</v>
      </c>
      <c r="B515" s="396"/>
      <c r="C515" s="396"/>
      <c r="D515" s="396"/>
      <c r="E515" s="396"/>
      <c r="F515" s="396"/>
      <c r="G515" s="396"/>
      <c r="H515" s="396"/>
      <c r="I515" s="396"/>
      <c r="J515" s="396"/>
      <c r="K515" s="396"/>
      <c r="L515" s="396"/>
      <c r="M515" s="396"/>
      <c r="N515" s="396"/>
      <c r="O515" s="396"/>
      <c r="P515" s="396"/>
      <c r="Q515" s="396"/>
      <c r="R515" s="396"/>
      <c r="S515" s="396"/>
      <c r="T515" s="396"/>
      <c r="U515" s="396"/>
      <c r="V515" s="396"/>
      <c r="W515" s="396"/>
      <c r="X515" s="396"/>
      <c r="Y515" s="396"/>
      <c r="Z515" s="396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0">
        <v>4680115883116</v>
      </c>
      <c r="E516" s="391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88"/>
      <c r="R516" s="388"/>
      <c r="S516" s="388"/>
      <c r="T516" s="389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0">
        <v>4680115883093</v>
      </c>
      <c r="E517" s="391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0">
        <v>4680115883109</v>
      </c>
      <c r="E518" s="391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88"/>
      <c r="R518" s="388"/>
      <c r="S518" s="388"/>
      <c r="T518" s="389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customHeight="1" x14ac:dyDescent="0.25">
      <c r="A519" s="54" t="s">
        <v>635</v>
      </c>
      <c r="B519" s="54" t="s">
        <v>636</v>
      </c>
      <c r="C519" s="31">
        <v>4301031249</v>
      </c>
      <c r="D519" s="390">
        <v>4680115882072</v>
      </c>
      <c r="E519" s="391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7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88"/>
      <c r="R519" s="388"/>
      <c r="S519" s="388"/>
      <c r="T519" s="389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637</v>
      </c>
      <c r="B520" s="54" t="s">
        <v>638</v>
      </c>
      <c r="C520" s="31">
        <v>4301031251</v>
      </c>
      <c r="D520" s="390">
        <v>4680115882102</v>
      </c>
      <c r="E520" s="391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88"/>
      <c r="R520" s="388"/>
      <c r="S520" s="388"/>
      <c r="T520" s="389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customHeight="1" x14ac:dyDescent="0.25">
      <c r="A521" s="54" t="s">
        <v>639</v>
      </c>
      <c r="B521" s="54" t="s">
        <v>640</v>
      </c>
      <c r="C521" s="31">
        <v>4301031253</v>
      </c>
      <c r="D521" s="390">
        <v>4680115882096</v>
      </c>
      <c r="E521" s="391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88"/>
      <c r="R521" s="388"/>
      <c r="S521" s="388"/>
      <c r="T521" s="389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7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398"/>
      <c r="P522" s="392" t="s">
        <v>69</v>
      </c>
      <c r="Q522" s="393"/>
      <c r="R522" s="393"/>
      <c r="S522" s="393"/>
      <c r="T522" s="393"/>
      <c r="U522" s="393"/>
      <c r="V522" s="394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x14ac:dyDescent="0.2">
      <c r="A523" s="396"/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8"/>
      <c r="P523" s="392" t="s">
        <v>69</v>
      </c>
      <c r="Q523" s="393"/>
      <c r="R523" s="393"/>
      <c r="S523" s="393"/>
      <c r="T523" s="393"/>
      <c r="U523" s="393"/>
      <c r="V523" s="394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customHeight="1" x14ac:dyDescent="0.25">
      <c r="A524" s="395" t="s">
        <v>71</v>
      </c>
      <c r="B524" s="396"/>
      <c r="C524" s="396"/>
      <c r="D524" s="396"/>
      <c r="E524" s="396"/>
      <c r="F524" s="396"/>
      <c r="G524" s="396"/>
      <c r="H524" s="396"/>
      <c r="I524" s="396"/>
      <c r="J524" s="396"/>
      <c r="K524" s="396"/>
      <c r="L524" s="396"/>
      <c r="M524" s="396"/>
      <c r="N524" s="396"/>
      <c r="O524" s="396"/>
      <c r="P524" s="396"/>
      <c r="Q524" s="396"/>
      <c r="R524" s="396"/>
      <c r="S524" s="396"/>
      <c r="T524" s="396"/>
      <c r="U524" s="396"/>
      <c r="V524" s="396"/>
      <c r="W524" s="396"/>
      <c r="X524" s="396"/>
      <c r="Y524" s="396"/>
      <c r="Z524" s="396"/>
      <c r="AA524" s="379"/>
      <c r="AB524" s="379"/>
      <c r="AC524" s="379"/>
    </row>
    <row r="525" spans="1:68" ht="16.5" customHeight="1" x14ac:dyDescent="0.25">
      <c r="A525" s="54" t="s">
        <v>641</v>
      </c>
      <c r="B525" s="54" t="s">
        <v>642</v>
      </c>
      <c r="C525" s="31">
        <v>4301051230</v>
      </c>
      <c r="D525" s="390">
        <v>4607091383409</v>
      </c>
      <c r="E525" s="391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88"/>
      <c r="R525" s="388"/>
      <c r="S525" s="388"/>
      <c r="T525" s="389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customHeight="1" x14ac:dyDescent="0.25">
      <c r="A526" s="54" t="s">
        <v>643</v>
      </c>
      <c r="B526" s="54" t="s">
        <v>644</v>
      </c>
      <c r="C526" s="31">
        <v>4301051231</v>
      </c>
      <c r="D526" s="390">
        <v>4607091383416</v>
      </c>
      <c r="E526" s="391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88"/>
      <c r="R526" s="388"/>
      <c r="S526" s="388"/>
      <c r="T526" s="389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645</v>
      </c>
      <c r="B527" s="54" t="s">
        <v>646</v>
      </c>
      <c r="C527" s="31">
        <v>4301051058</v>
      </c>
      <c r="D527" s="390">
        <v>4680115883536</v>
      </c>
      <c r="E527" s="391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397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398"/>
      <c r="P528" s="392" t="s">
        <v>69</v>
      </c>
      <c r="Q528" s="393"/>
      <c r="R528" s="393"/>
      <c r="S528" s="393"/>
      <c r="T528" s="393"/>
      <c r="U528" s="393"/>
      <c r="V528" s="394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x14ac:dyDescent="0.2">
      <c r="A529" s="396"/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8"/>
      <c r="P529" s="392" t="s">
        <v>69</v>
      </c>
      <c r="Q529" s="393"/>
      <c r="R529" s="393"/>
      <c r="S529" s="393"/>
      <c r="T529" s="393"/>
      <c r="U529" s="393"/>
      <c r="V529" s="394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customHeight="1" x14ac:dyDescent="0.25">
      <c r="A530" s="395" t="s">
        <v>170</v>
      </c>
      <c r="B530" s="396"/>
      <c r="C530" s="396"/>
      <c r="D530" s="396"/>
      <c r="E530" s="396"/>
      <c r="F530" s="396"/>
      <c r="G530" s="396"/>
      <c r="H530" s="396"/>
      <c r="I530" s="396"/>
      <c r="J530" s="396"/>
      <c r="K530" s="396"/>
      <c r="L530" s="396"/>
      <c r="M530" s="396"/>
      <c r="N530" s="396"/>
      <c r="O530" s="396"/>
      <c r="P530" s="396"/>
      <c r="Q530" s="396"/>
      <c r="R530" s="396"/>
      <c r="S530" s="396"/>
      <c r="T530" s="396"/>
      <c r="U530" s="396"/>
      <c r="V530" s="396"/>
      <c r="W530" s="396"/>
      <c r="X530" s="396"/>
      <c r="Y530" s="396"/>
      <c r="Z530" s="396"/>
      <c r="AA530" s="379"/>
      <c r="AB530" s="379"/>
      <c r="AC530" s="379"/>
    </row>
    <row r="531" spans="1:68" ht="16.5" customHeight="1" x14ac:dyDescent="0.25">
      <c r="A531" s="54" t="s">
        <v>647</v>
      </c>
      <c r="B531" s="54" t="s">
        <v>648</v>
      </c>
      <c r="C531" s="31">
        <v>4301060363</v>
      </c>
      <c r="D531" s="390">
        <v>4680115885035</v>
      </c>
      <c r="E531" s="391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397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398"/>
      <c r="P532" s="392" t="s">
        <v>69</v>
      </c>
      <c r="Q532" s="393"/>
      <c r="R532" s="393"/>
      <c r="S532" s="393"/>
      <c r="T532" s="393"/>
      <c r="U532" s="393"/>
      <c r="V532" s="394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8"/>
      <c r="P533" s="392" t="s">
        <v>69</v>
      </c>
      <c r="Q533" s="393"/>
      <c r="R533" s="393"/>
      <c r="S533" s="393"/>
      <c r="T533" s="393"/>
      <c r="U533" s="393"/>
      <c r="V533" s="394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customHeight="1" x14ac:dyDescent="0.2">
      <c r="A534" s="443" t="s">
        <v>649</v>
      </c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8"/>
      <c r="AB534" s="48"/>
      <c r="AC534" s="48"/>
    </row>
    <row r="535" spans="1:68" ht="16.5" customHeight="1" x14ac:dyDescent="0.25">
      <c r="A535" s="445" t="s">
        <v>649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customHeight="1" x14ac:dyDescent="0.25">
      <c r="A536" s="395" t="s">
        <v>109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customHeight="1" x14ac:dyDescent="0.25">
      <c r="A537" s="54" t="s">
        <v>650</v>
      </c>
      <c r="B537" s="54" t="s">
        <v>651</v>
      </c>
      <c r="C537" s="31">
        <v>4301011763</v>
      </c>
      <c r="D537" s="390">
        <v>4640242181011</v>
      </c>
      <c r="E537" s="391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2" t="s">
        <v>652</v>
      </c>
      <c r="Q537" s="388"/>
      <c r="R537" s="388"/>
      <c r="S537" s="388"/>
      <c r="T537" s="389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customHeight="1" x14ac:dyDescent="0.25">
      <c r="A538" s="54" t="s">
        <v>653</v>
      </c>
      <c r="B538" s="54" t="s">
        <v>654</v>
      </c>
      <c r="C538" s="31">
        <v>4301011585</v>
      </c>
      <c r="D538" s="390">
        <v>4640242180441</v>
      </c>
      <c r="E538" s="391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18" t="s">
        <v>655</v>
      </c>
      <c r="Q538" s="388"/>
      <c r="R538" s="388"/>
      <c r="S538" s="388"/>
      <c r="T538" s="389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390">
        <v>4640242180564</v>
      </c>
      <c r="E539" s="391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71" t="s">
        <v>658</v>
      </c>
      <c r="Q539" s="388"/>
      <c r="R539" s="388"/>
      <c r="S539" s="388"/>
      <c r="T539" s="389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659</v>
      </c>
      <c r="B540" s="54" t="s">
        <v>660</v>
      </c>
      <c r="C540" s="31">
        <v>4301011762</v>
      </c>
      <c r="D540" s="390">
        <v>4640242180922</v>
      </c>
      <c r="E540" s="391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24" t="s">
        <v>661</v>
      </c>
      <c r="Q540" s="388"/>
      <c r="R540" s="388"/>
      <c r="S540" s="388"/>
      <c r="T540" s="389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customHeight="1" x14ac:dyDescent="0.25">
      <c r="A541" s="54" t="s">
        <v>662</v>
      </c>
      <c r="B541" s="54" t="s">
        <v>663</v>
      </c>
      <c r="C541" s="31">
        <v>4301011764</v>
      </c>
      <c r="D541" s="390">
        <v>4640242181189</v>
      </c>
      <c r="E541" s="391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65" t="s">
        <v>664</v>
      </c>
      <c r="Q541" s="388"/>
      <c r="R541" s="388"/>
      <c r="S541" s="388"/>
      <c r="T541" s="389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customHeight="1" x14ac:dyDescent="0.25">
      <c r="A542" s="54" t="s">
        <v>665</v>
      </c>
      <c r="B542" s="54" t="s">
        <v>666</v>
      </c>
      <c r="C542" s="31">
        <v>4301011551</v>
      </c>
      <c r="D542" s="390">
        <v>4640242180038</v>
      </c>
      <c r="E542" s="391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87" t="s">
        <v>667</v>
      </c>
      <c r="Q542" s="388"/>
      <c r="R542" s="388"/>
      <c r="S542" s="388"/>
      <c r="T542" s="389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customHeight="1" x14ac:dyDescent="0.25">
      <c r="A543" s="54" t="s">
        <v>668</v>
      </c>
      <c r="B543" s="54" t="s">
        <v>669</v>
      </c>
      <c r="C543" s="31">
        <v>4301011765</v>
      </c>
      <c r="D543" s="390">
        <v>4640242181172</v>
      </c>
      <c r="E543" s="391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88"/>
      <c r="R543" s="388"/>
      <c r="S543" s="388"/>
      <c r="T543" s="389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7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398"/>
      <c r="P544" s="392" t="s">
        <v>69</v>
      </c>
      <c r="Q544" s="393"/>
      <c r="R544" s="393"/>
      <c r="S544" s="393"/>
      <c r="T544" s="393"/>
      <c r="U544" s="393"/>
      <c r="V544" s="394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398"/>
      <c r="P545" s="392" t="s">
        <v>69</v>
      </c>
      <c r="Q545" s="393"/>
      <c r="R545" s="393"/>
      <c r="S545" s="393"/>
      <c r="T545" s="393"/>
      <c r="U545" s="393"/>
      <c r="V545" s="394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customHeight="1" x14ac:dyDescent="0.25">
      <c r="A546" s="395" t="s">
        <v>149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customHeight="1" x14ac:dyDescent="0.25">
      <c r="A547" s="54" t="s">
        <v>671</v>
      </c>
      <c r="B547" s="54" t="s">
        <v>672</v>
      </c>
      <c r="C547" s="31">
        <v>4301020269</v>
      </c>
      <c r="D547" s="390">
        <v>4640242180519</v>
      </c>
      <c r="E547" s="391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714" t="s">
        <v>673</v>
      </c>
      <c r="Q547" s="388"/>
      <c r="R547" s="388"/>
      <c r="S547" s="388"/>
      <c r="T547" s="389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674</v>
      </c>
      <c r="B548" s="54" t="s">
        <v>675</v>
      </c>
      <c r="C548" s="31">
        <v>4301020260</v>
      </c>
      <c r="D548" s="390">
        <v>4640242180526</v>
      </c>
      <c r="E548" s="391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5" t="s">
        <v>676</v>
      </c>
      <c r="Q548" s="388"/>
      <c r="R548" s="388"/>
      <c r="S548" s="388"/>
      <c r="T548" s="389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677</v>
      </c>
      <c r="B549" s="54" t="s">
        <v>678</v>
      </c>
      <c r="C549" s="31">
        <v>4301020309</v>
      </c>
      <c r="D549" s="390">
        <v>4640242180090</v>
      </c>
      <c r="E549" s="391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23" t="s">
        <v>679</v>
      </c>
      <c r="Q549" s="388"/>
      <c r="R549" s="388"/>
      <c r="S549" s="388"/>
      <c r="T549" s="389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680</v>
      </c>
      <c r="B550" s="54" t="s">
        <v>681</v>
      </c>
      <c r="C550" s="31">
        <v>4301020295</v>
      </c>
      <c r="D550" s="390">
        <v>4640242181363</v>
      </c>
      <c r="E550" s="391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60" t="s">
        <v>682</v>
      </c>
      <c r="Q550" s="388"/>
      <c r="R550" s="388"/>
      <c r="S550" s="388"/>
      <c r="T550" s="389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397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398"/>
      <c r="P551" s="392" t="s">
        <v>69</v>
      </c>
      <c r="Q551" s="393"/>
      <c r="R551" s="393"/>
      <c r="S551" s="393"/>
      <c r="T551" s="393"/>
      <c r="U551" s="393"/>
      <c r="V551" s="394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398"/>
      <c r="P552" s="392" t="s">
        <v>69</v>
      </c>
      <c r="Q552" s="393"/>
      <c r="R552" s="393"/>
      <c r="S552" s="393"/>
      <c r="T552" s="393"/>
      <c r="U552" s="393"/>
      <c r="V552" s="394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customHeight="1" x14ac:dyDescent="0.25">
      <c r="A553" s="395" t="s">
        <v>63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390">
        <v>4640242180816</v>
      </c>
      <c r="E554" s="391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662" t="s">
        <v>685</v>
      </c>
      <c r="Q554" s="388"/>
      <c r="R554" s="388"/>
      <c r="S554" s="388"/>
      <c r="T554" s="389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customHeight="1" x14ac:dyDescent="0.25">
      <c r="A555" s="54" t="s">
        <v>686</v>
      </c>
      <c r="B555" s="54" t="s">
        <v>687</v>
      </c>
      <c r="C555" s="31">
        <v>4301031244</v>
      </c>
      <c r="D555" s="390">
        <v>4640242180595</v>
      </c>
      <c r="E555" s="391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96" t="s">
        <v>688</v>
      </c>
      <c r="Q555" s="388"/>
      <c r="R555" s="388"/>
      <c r="S555" s="388"/>
      <c r="T555" s="389"/>
      <c r="U555" s="34"/>
      <c r="V555" s="34"/>
      <c r="W555" s="35" t="s">
        <v>68</v>
      </c>
      <c r="X555" s="383">
        <v>150</v>
      </c>
      <c r="Y555" s="384">
        <f t="shared" si="99"/>
        <v>151.20000000000002</v>
      </c>
      <c r="Z555" s="36">
        <f>IFERROR(IF(Y555=0,"",ROUNDUP(Y555/H555,0)*0.00753),"")</f>
        <v>0.27107999999999999</v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159.28571428571428</v>
      </c>
      <c r="BN555" s="64">
        <f t="shared" si="101"/>
        <v>160.56</v>
      </c>
      <c r="BO555" s="64">
        <f t="shared" si="102"/>
        <v>0.22893772893772893</v>
      </c>
      <c r="BP555" s="64">
        <f t="shared" si="103"/>
        <v>0.23076923076923075</v>
      </c>
    </row>
    <row r="556" spans="1:68" ht="27" customHeight="1" x14ac:dyDescent="0.25">
      <c r="A556" s="54" t="s">
        <v>689</v>
      </c>
      <c r="B556" s="54" t="s">
        <v>690</v>
      </c>
      <c r="C556" s="31">
        <v>4301031289</v>
      </c>
      <c r="D556" s="390">
        <v>4640242181615</v>
      </c>
      <c r="E556" s="391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8" t="s">
        <v>691</v>
      </c>
      <c r="Q556" s="388"/>
      <c r="R556" s="388"/>
      <c r="S556" s="388"/>
      <c r="T556" s="389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692</v>
      </c>
      <c r="B557" s="54" t="s">
        <v>693</v>
      </c>
      <c r="C557" s="31">
        <v>4301031285</v>
      </c>
      <c r="D557" s="390">
        <v>4640242181639</v>
      </c>
      <c r="E557" s="391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701" t="s">
        <v>694</v>
      </c>
      <c r="Q557" s="388"/>
      <c r="R557" s="388"/>
      <c r="S557" s="388"/>
      <c r="T557" s="389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695</v>
      </c>
      <c r="B558" s="54" t="s">
        <v>696</v>
      </c>
      <c r="C558" s="31">
        <v>4301031287</v>
      </c>
      <c r="D558" s="390">
        <v>4640242181622</v>
      </c>
      <c r="E558" s="391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02" t="s">
        <v>697</v>
      </c>
      <c r="Q558" s="388"/>
      <c r="R558" s="388"/>
      <c r="S558" s="388"/>
      <c r="T558" s="389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698</v>
      </c>
      <c r="B559" s="54" t="s">
        <v>699</v>
      </c>
      <c r="C559" s="31">
        <v>4301031203</v>
      </c>
      <c r="D559" s="390">
        <v>4640242180908</v>
      </c>
      <c r="E559" s="391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41" t="s">
        <v>700</v>
      </c>
      <c r="Q559" s="388"/>
      <c r="R559" s="388"/>
      <c r="S559" s="388"/>
      <c r="T559" s="389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customHeight="1" x14ac:dyDescent="0.25">
      <c r="A560" s="54" t="s">
        <v>701</v>
      </c>
      <c r="B560" s="54" t="s">
        <v>702</v>
      </c>
      <c r="C560" s="31">
        <v>4301031200</v>
      </c>
      <c r="D560" s="390">
        <v>4640242180489</v>
      </c>
      <c r="E560" s="391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05" t="s">
        <v>703</v>
      </c>
      <c r="Q560" s="388"/>
      <c r="R560" s="388"/>
      <c r="S560" s="388"/>
      <c r="T560" s="389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7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398"/>
      <c r="P561" s="392" t="s">
        <v>69</v>
      </c>
      <c r="Q561" s="393"/>
      <c r="R561" s="393"/>
      <c r="S561" s="393"/>
      <c r="T561" s="393"/>
      <c r="U561" s="393"/>
      <c r="V561" s="394"/>
      <c r="W561" s="37" t="s">
        <v>70</v>
      </c>
      <c r="X561" s="385">
        <f>IFERROR(X554/H554,"0")+IFERROR(X555/H555,"0")+IFERROR(X556/H556,"0")+IFERROR(X557/H557,"0")+IFERROR(X558/H558,"0")+IFERROR(X559/H559,"0")+IFERROR(X560/H560,"0")</f>
        <v>35.714285714285715</v>
      </c>
      <c r="Y561" s="385">
        <f>IFERROR(Y554/H554,"0")+IFERROR(Y555/H555,"0")+IFERROR(Y556/H556,"0")+IFERROR(Y557/H557,"0")+IFERROR(Y558/H558,"0")+IFERROR(Y559/H559,"0")+IFERROR(Y560/H560,"0")</f>
        <v>36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0.27107999999999999</v>
      </c>
      <c r="AA561" s="386"/>
      <c r="AB561" s="386"/>
      <c r="AC561" s="386"/>
    </row>
    <row r="562" spans="1:68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398"/>
      <c r="P562" s="392" t="s">
        <v>69</v>
      </c>
      <c r="Q562" s="393"/>
      <c r="R562" s="393"/>
      <c r="S562" s="393"/>
      <c r="T562" s="393"/>
      <c r="U562" s="393"/>
      <c r="V562" s="394"/>
      <c r="W562" s="37" t="s">
        <v>68</v>
      </c>
      <c r="X562" s="385">
        <f>IFERROR(SUM(X554:X560),"0")</f>
        <v>150</v>
      </c>
      <c r="Y562" s="385">
        <f>IFERROR(SUM(Y554:Y560),"0")</f>
        <v>151.20000000000002</v>
      </c>
      <c r="Z562" s="37"/>
      <c r="AA562" s="386"/>
      <c r="AB562" s="386"/>
      <c r="AC562" s="386"/>
    </row>
    <row r="563" spans="1:68" ht="14.25" customHeight="1" x14ac:dyDescent="0.25">
      <c r="A563" s="395" t="s">
        <v>71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390">
        <v>4640242180533</v>
      </c>
      <c r="E564" s="391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0" t="s">
        <v>706</v>
      </c>
      <c r="Q564" s="388"/>
      <c r="R564" s="388"/>
      <c r="S564" s="388"/>
      <c r="T564" s="389"/>
      <c r="U564" s="34"/>
      <c r="V564" s="34"/>
      <c r="W564" s="35" t="s">
        <v>68</v>
      </c>
      <c r="X564" s="383">
        <v>1500</v>
      </c>
      <c r="Y564" s="384">
        <f>IFERROR(IF(X564="",0,CEILING((X564/$H564),1)*$H564),"")</f>
        <v>1505.3999999999999</v>
      </c>
      <c r="Z564" s="36">
        <f>IFERROR(IF(Y564=0,"",ROUNDUP(Y564/H564,0)*0.02175),"")</f>
        <v>4.1977500000000001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1608.4615384615388</v>
      </c>
      <c r="BN564" s="64">
        <f>IFERROR(Y564*I564/H564,"0")</f>
        <v>1614.2520000000002</v>
      </c>
      <c r="BO564" s="64">
        <f>IFERROR(1/J564*(X564/H564),"0")</f>
        <v>3.4340659340659343</v>
      </c>
      <c r="BP564" s="64">
        <f>IFERROR(1/J564*(Y564/H564),"0")</f>
        <v>3.4464285714285712</v>
      </c>
    </row>
    <row r="565" spans="1:68" ht="27" customHeight="1" x14ac:dyDescent="0.25">
      <c r="A565" s="54" t="s">
        <v>707</v>
      </c>
      <c r="B565" s="54" t="s">
        <v>708</v>
      </c>
      <c r="C565" s="31">
        <v>4301051510</v>
      </c>
      <c r="D565" s="390">
        <v>4640242180540</v>
      </c>
      <c r="E565" s="391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5" t="s">
        <v>709</v>
      </c>
      <c r="Q565" s="388"/>
      <c r="R565" s="388"/>
      <c r="S565" s="388"/>
      <c r="T565" s="389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710</v>
      </c>
      <c r="B566" s="54" t="s">
        <v>711</v>
      </c>
      <c r="C566" s="31">
        <v>4301051390</v>
      </c>
      <c r="D566" s="390">
        <v>4640242181233</v>
      </c>
      <c r="E566" s="391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36" t="s">
        <v>712</v>
      </c>
      <c r="Q566" s="388"/>
      <c r="R566" s="388"/>
      <c r="S566" s="388"/>
      <c r="T566" s="389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714</v>
      </c>
      <c r="B567" s="54" t="s">
        <v>715</v>
      </c>
      <c r="C567" s="31">
        <v>4301051448</v>
      </c>
      <c r="D567" s="390">
        <v>4640242181226</v>
      </c>
      <c r="E567" s="391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74" t="s">
        <v>716</v>
      </c>
      <c r="Q567" s="388"/>
      <c r="R567" s="388"/>
      <c r="S567" s="388"/>
      <c r="T567" s="389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7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398"/>
      <c r="P568" s="392" t="s">
        <v>69</v>
      </c>
      <c r="Q568" s="393"/>
      <c r="R568" s="393"/>
      <c r="S568" s="393"/>
      <c r="T568" s="393"/>
      <c r="U568" s="393"/>
      <c r="V568" s="394"/>
      <c r="W568" s="37" t="s">
        <v>70</v>
      </c>
      <c r="X568" s="385">
        <f>IFERROR(X564/H564,"0")+IFERROR(X565/H565,"0")+IFERROR(X566/H566,"0")+IFERROR(X567/H567,"0")</f>
        <v>192.30769230769232</v>
      </c>
      <c r="Y568" s="385">
        <f>IFERROR(Y564/H564,"0")+IFERROR(Y565/H565,"0")+IFERROR(Y566/H566,"0")+IFERROR(Y567/H567,"0")</f>
        <v>193</v>
      </c>
      <c r="Z568" s="385">
        <f>IFERROR(IF(Z564="",0,Z564),"0")+IFERROR(IF(Z565="",0,Z565),"0")+IFERROR(IF(Z566="",0,Z566),"0")+IFERROR(IF(Z567="",0,Z567),"0")</f>
        <v>4.1977500000000001</v>
      </c>
      <c r="AA568" s="386"/>
      <c r="AB568" s="386"/>
      <c r="AC568" s="386"/>
    </row>
    <row r="569" spans="1:68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398"/>
      <c r="P569" s="392" t="s">
        <v>69</v>
      </c>
      <c r="Q569" s="393"/>
      <c r="R569" s="393"/>
      <c r="S569" s="393"/>
      <c r="T569" s="393"/>
      <c r="U569" s="393"/>
      <c r="V569" s="394"/>
      <c r="W569" s="37" t="s">
        <v>68</v>
      </c>
      <c r="X569" s="385">
        <f>IFERROR(SUM(X564:X567),"0")</f>
        <v>1500</v>
      </c>
      <c r="Y569" s="385">
        <f>IFERROR(SUM(Y564:Y567),"0")</f>
        <v>1505.3999999999999</v>
      </c>
      <c r="Z569" s="37"/>
      <c r="AA569" s="386"/>
      <c r="AB569" s="386"/>
      <c r="AC569" s="386"/>
    </row>
    <row r="570" spans="1:68" ht="14.25" customHeight="1" x14ac:dyDescent="0.25">
      <c r="A570" s="395" t="s">
        <v>170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customHeight="1" x14ac:dyDescent="0.25">
      <c r="A571" s="54" t="s">
        <v>717</v>
      </c>
      <c r="B571" s="54" t="s">
        <v>718</v>
      </c>
      <c r="C571" s="31">
        <v>4301060408</v>
      </c>
      <c r="D571" s="390">
        <v>4640242180120</v>
      </c>
      <c r="E571" s="391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9" t="s">
        <v>719</v>
      </c>
      <c r="Q571" s="388"/>
      <c r="R571" s="388"/>
      <c r="S571" s="388"/>
      <c r="T571" s="389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717</v>
      </c>
      <c r="B572" s="54" t="s">
        <v>720</v>
      </c>
      <c r="C572" s="31">
        <v>4301060354</v>
      </c>
      <c r="D572" s="390">
        <v>4640242180120</v>
      </c>
      <c r="E572" s="391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499" t="s">
        <v>721</v>
      </c>
      <c r="Q572" s="388"/>
      <c r="R572" s="388"/>
      <c r="S572" s="388"/>
      <c r="T572" s="389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customHeight="1" x14ac:dyDescent="0.25">
      <c r="A573" s="54" t="s">
        <v>722</v>
      </c>
      <c r="B573" s="54" t="s">
        <v>723</v>
      </c>
      <c r="C573" s="31">
        <v>4301060407</v>
      </c>
      <c r="D573" s="390">
        <v>4640242180137</v>
      </c>
      <c r="E573" s="391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495" t="s">
        <v>724</v>
      </c>
      <c r="Q573" s="388"/>
      <c r="R573" s="388"/>
      <c r="S573" s="388"/>
      <c r="T573" s="389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722</v>
      </c>
      <c r="B574" s="54" t="s">
        <v>725</v>
      </c>
      <c r="C574" s="31">
        <v>4301060355</v>
      </c>
      <c r="D574" s="390">
        <v>4640242180137</v>
      </c>
      <c r="E574" s="391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39" t="s">
        <v>726</v>
      </c>
      <c r="Q574" s="388"/>
      <c r="R574" s="388"/>
      <c r="S574" s="388"/>
      <c r="T574" s="389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7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398"/>
      <c r="P575" s="392" t="s">
        <v>69</v>
      </c>
      <c r="Q575" s="393"/>
      <c r="R575" s="393"/>
      <c r="S575" s="393"/>
      <c r="T575" s="393"/>
      <c r="U575" s="393"/>
      <c r="V575" s="394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398"/>
      <c r="P576" s="392" t="s">
        <v>69</v>
      </c>
      <c r="Q576" s="393"/>
      <c r="R576" s="393"/>
      <c r="S576" s="393"/>
      <c r="T576" s="393"/>
      <c r="U576" s="393"/>
      <c r="V576" s="394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customHeight="1" x14ac:dyDescent="0.25">
      <c r="A577" s="445" t="s">
        <v>727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customHeight="1" x14ac:dyDescent="0.25">
      <c r="A578" s="395" t="s">
        <v>109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customHeight="1" x14ac:dyDescent="0.25">
      <c r="A579" s="54" t="s">
        <v>728</v>
      </c>
      <c r="B579" s="54" t="s">
        <v>729</v>
      </c>
      <c r="C579" s="31">
        <v>4301011951</v>
      </c>
      <c r="D579" s="390">
        <v>4640242180045</v>
      </c>
      <c r="E579" s="391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49" t="s">
        <v>730</v>
      </c>
      <c r="Q579" s="388"/>
      <c r="R579" s="388"/>
      <c r="S579" s="388"/>
      <c r="T579" s="389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731</v>
      </c>
      <c r="B580" s="54" t="s">
        <v>732</v>
      </c>
      <c r="C580" s="31">
        <v>4301011950</v>
      </c>
      <c r="D580" s="390">
        <v>4640242180601</v>
      </c>
      <c r="E580" s="391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95" t="s">
        <v>733</v>
      </c>
      <c r="Q580" s="388"/>
      <c r="R580" s="388"/>
      <c r="S580" s="388"/>
      <c r="T580" s="389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397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398"/>
      <c r="P581" s="392" t="s">
        <v>69</v>
      </c>
      <c r="Q581" s="393"/>
      <c r="R581" s="393"/>
      <c r="S581" s="393"/>
      <c r="T581" s="393"/>
      <c r="U581" s="393"/>
      <c r="V581" s="394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398"/>
      <c r="P582" s="392" t="s">
        <v>69</v>
      </c>
      <c r="Q582" s="393"/>
      <c r="R582" s="393"/>
      <c r="S582" s="393"/>
      <c r="T582" s="393"/>
      <c r="U582" s="393"/>
      <c r="V582" s="394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customHeight="1" x14ac:dyDescent="0.25">
      <c r="A583" s="395" t="s">
        <v>149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customHeight="1" x14ac:dyDescent="0.25">
      <c r="A584" s="54" t="s">
        <v>734</v>
      </c>
      <c r="B584" s="54" t="s">
        <v>735</v>
      </c>
      <c r="C584" s="31">
        <v>4301020314</v>
      </c>
      <c r="D584" s="390">
        <v>4640242180090</v>
      </c>
      <c r="E584" s="391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6" t="s">
        <v>736</v>
      </c>
      <c r="Q584" s="388"/>
      <c r="R584" s="388"/>
      <c r="S584" s="388"/>
      <c r="T584" s="389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7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398"/>
      <c r="P585" s="392" t="s">
        <v>69</v>
      </c>
      <c r="Q585" s="393"/>
      <c r="R585" s="393"/>
      <c r="S585" s="393"/>
      <c r="T585" s="393"/>
      <c r="U585" s="393"/>
      <c r="V585" s="394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398"/>
      <c r="P586" s="392" t="s">
        <v>69</v>
      </c>
      <c r="Q586" s="393"/>
      <c r="R586" s="393"/>
      <c r="S586" s="393"/>
      <c r="T586" s="393"/>
      <c r="U586" s="393"/>
      <c r="V586" s="394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customHeight="1" x14ac:dyDescent="0.25">
      <c r="A587" s="395" t="s">
        <v>63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customHeight="1" x14ac:dyDescent="0.25">
      <c r="A588" s="54" t="s">
        <v>737</v>
      </c>
      <c r="B588" s="54" t="s">
        <v>738</v>
      </c>
      <c r="C588" s="31">
        <v>4301031321</v>
      </c>
      <c r="D588" s="390">
        <v>4640242180076</v>
      </c>
      <c r="E588" s="391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20" t="s">
        <v>739</v>
      </c>
      <c r="Q588" s="388"/>
      <c r="R588" s="388"/>
      <c r="S588" s="388"/>
      <c r="T588" s="389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397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398"/>
      <c r="P589" s="392" t="s">
        <v>69</v>
      </c>
      <c r="Q589" s="393"/>
      <c r="R589" s="393"/>
      <c r="S589" s="393"/>
      <c r="T589" s="393"/>
      <c r="U589" s="393"/>
      <c r="V589" s="394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398"/>
      <c r="P590" s="392" t="s">
        <v>69</v>
      </c>
      <c r="Q590" s="393"/>
      <c r="R590" s="393"/>
      <c r="S590" s="393"/>
      <c r="T590" s="393"/>
      <c r="U590" s="393"/>
      <c r="V590" s="394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customHeight="1" x14ac:dyDescent="0.25">
      <c r="A591" s="395" t="s">
        <v>71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customHeight="1" x14ac:dyDescent="0.25">
      <c r="A592" s="54" t="s">
        <v>740</v>
      </c>
      <c r="B592" s="54" t="s">
        <v>741</v>
      </c>
      <c r="C592" s="31">
        <v>4301051780</v>
      </c>
      <c r="D592" s="390">
        <v>4640242180106</v>
      </c>
      <c r="E592" s="391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49" t="s">
        <v>742</v>
      </c>
      <c r="Q592" s="388"/>
      <c r="R592" s="388"/>
      <c r="S592" s="388"/>
      <c r="T592" s="389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x14ac:dyDescent="0.2">
      <c r="A593" s="397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398"/>
      <c r="P593" s="392" t="s">
        <v>69</v>
      </c>
      <c r="Q593" s="393"/>
      <c r="R593" s="393"/>
      <c r="S593" s="393"/>
      <c r="T593" s="393"/>
      <c r="U593" s="393"/>
      <c r="V593" s="394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398"/>
      <c r="P594" s="392" t="s">
        <v>69</v>
      </c>
      <c r="Q594" s="393"/>
      <c r="R594" s="393"/>
      <c r="S594" s="393"/>
      <c r="T594" s="393"/>
      <c r="U594" s="393"/>
      <c r="V594" s="394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64" t="s">
        <v>743</v>
      </c>
      <c r="Q595" s="536"/>
      <c r="R595" s="536"/>
      <c r="S595" s="536"/>
      <c r="T595" s="536"/>
      <c r="U595" s="536"/>
      <c r="V595" s="537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8250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8277.2999999999993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64" t="s">
        <v>744</v>
      </c>
      <c r="Q596" s="536"/>
      <c r="R596" s="536"/>
      <c r="S596" s="536"/>
      <c r="T596" s="536"/>
      <c r="U596" s="536"/>
      <c r="V596" s="537"/>
      <c r="W596" s="37" t="s">
        <v>68</v>
      </c>
      <c r="X596" s="385">
        <f>IFERROR(SUM(BM22:BM592),"0")</f>
        <v>8601.1898238747563</v>
      </c>
      <c r="Y596" s="385">
        <f>IFERROR(SUM(BN22:BN592),"0")</f>
        <v>8629.8040000000001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64" t="s">
        <v>745</v>
      </c>
      <c r="Q597" s="536"/>
      <c r="R597" s="536"/>
      <c r="S597" s="536"/>
      <c r="T597" s="536"/>
      <c r="U597" s="536"/>
      <c r="V597" s="537"/>
      <c r="W597" s="37" t="s">
        <v>746</v>
      </c>
      <c r="X597" s="38">
        <f>ROUNDUP(SUM(BO22:BO592),0)</f>
        <v>14</v>
      </c>
      <c r="Y597" s="38">
        <f>ROUNDUP(SUM(BP22:BP592),0)</f>
        <v>14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64" t="s">
        <v>747</v>
      </c>
      <c r="Q598" s="536"/>
      <c r="R598" s="536"/>
      <c r="S598" s="536"/>
      <c r="T598" s="536"/>
      <c r="U598" s="536"/>
      <c r="V598" s="537"/>
      <c r="W598" s="37" t="s">
        <v>68</v>
      </c>
      <c r="X598" s="385">
        <f>GrossWeightTotal+PalletQtyTotal*25</f>
        <v>8951.1898238747563</v>
      </c>
      <c r="Y598" s="385">
        <f>GrossWeightTotalR+PalletQtyTotalR*25</f>
        <v>8979.8040000000001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64" t="s">
        <v>748</v>
      </c>
      <c r="Q599" s="536"/>
      <c r="R599" s="536"/>
      <c r="S599" s="536"/>
      <c r="T599" s="536"/>
      <c r="U599" s="536"/>
      <c r="V599" s="537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719.96086105675158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723</v>
      </c>
      <c r="Z599" s="37"/>
      <c r="AA599" s="386"/>
      <c r="AB599" s="386"/>
      <c r="AC599" s="386"/>
    </row>
    <row r="600" spans="1:32" ht="14.25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64" t="s">
        <v>749</v>
      </c>
      <c r="Q600" s="536"/>
      <c r="R600" s="536"/>
      <c r="S600" s="536"/>
      <c r="T600" s="536"/>
      <c r="U600" s="536"/>
      <c r="V600" s="537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14.715630000000001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1" t="s">
        <v>107</v>
      </c>
      <c r="D602" s="402"/>
      <c r="E602" s="402"/>
      <c r="F602" s="402"/>
      <c r="G602" s="402"/>
      <c r="H602" s="403"/>
      <c r="I602" s="401" t="s">
        <v>263</v>
      </c>
      <c r="J602" s="402"/>
      <c r="K602" s="402"/>
      <c r="L602" s="402"/>
      <c r="M602" s="402"/>
      <c r="N602" s="402"/>
      <c r="O602" s="402"/>
      <c r="P602" s="402"/>
      <c r="Q602" s="402"/>
      <c r="R602" s="402"/>
      <c r="S602" s="402"/>
      <c r="T602" s="402"/>
      <c r="U602" s="402"/>
      <c r="V602" s="403"/>
      <c r="W602" s="401" t="s">
        <v>483</v>
      </c>
      <c r="X602" s="403"/>
      <c r="Y602" s="401" t="s">
        <v>537</v>
      </c>
      <c r="Z602" s="402"/>
      <c r="AA602" s="402"/>
      <c r="AB602" s="403"/>
      <c r="AC602" s="380" t="s">
        <v>608</v>
      </c>
      <c r="AD602" s="401" t="s">
        <v>649</v>
      </c>
      <c r="AE602" s="403"/>
      <c r="AF602" s="381"/>
    </row>
    <row r="603" spans="1:32" ht="14.25" customHeight="1" thickTop="1" x14ac:dyDescent="0.2">
      <c r="A603" s="500" t="s">
        <v>752</v>
      </c>
      <c r="B603" s="401" t="s">
        <v>62</v>
      </c>
      <c r="C603" s="401" t="s">
        <v>108</v>
      </c>
      <c r="D603" s="401" t="s">
        <v>128</v>
      </c>
      <c r="E603" s="401" t="s">
        <v>176</v>
      </c>
      <c r="F603" s="401" t="s">
        <v>196</v>
      </c>
      <c r="G603" s="401" t="s">
        <v>231</v>
      </c>
      <c r="H603" s="401" t="s">
        <v>107</v>
      </c>
      <c r="I603" s="401" t="s">
        <v>264</v>
      </c>
      <c r="J603" s="401" t="s">
        <v>281</v>
      </c>
      <c r="K603" s="401" t="s">
        <v>337</v>
      </c>
      <c r="L603" s="381"/>
      <c r="M603" s="401" t="s">
        <v>352</v>
      </c>
      <c r="N603" s="381"/>
      <c r="O603" s="401" t="s">
        <v>368</v>
      </c>
      <c r="P603" s="401" t="s">
        <v>381</v>
      </c>
      <c r="Q603" s="401" t="s">
        <v>384</v>
      </c>
      <c r="R603" s="401" t="s">
        <v>391</v>
      </c>
      <c r="S603" s="401" t="s">
        <v>402</v>
      </c>
      <c r="T603" s="401" t="s">
        <v>405</v>
      </c>
      <c r="U603" s="401" t="s">
        <v>412</v>
      </c>
      <c r="V603" s="401" t="s">
        <v>474</v>
      </c>
      <c r="W603" s="401" t="s">
        <v>484</v>
      </c>
      <c r="X603" s="401" t="s">
        <v>512</v>
      </c>
      <c r="Y603" s="401" t="s">
        <v>538</v>
      </c>
      <c r="Z603" s="401" t="s">
        <v>583</v>
      </c>
      <c r="AA603" s="401" t="s">
        <v>598</v>
      </c>
      <c r="AB603" s="401" t="s">
        <v>605</v>
      </c>
      <c r="AC603" s="401" t="s">
        <v>608</v>
      </c>
      <c r="AD603" s="401" t="s">
        <v>649</v>
      </c>
      <c r="AE603" s="401" t="s">
        <v>727</v>
      </c>
      <c r="AF603" s="381"/>
    </row>
    <row r="604" spans="1:32" ht="13.5" customHeight="1" thickBot="1" x14ac:dyDescent="0.25">
      <c r="A604" s="501"/>
      <c r="B604" s="425"/>
      <c r="C604" s="425"/>
      <c r="D604" s="425"/>
      <c r="E604" s="425"/>
      <c r="F604" s="425"/>
      <c r="G604" s="425"/>
      <c r="H604" s="425"/>
      <c r="I604" s="425"/>
      <c r="J604" s="425"/>
      <c r="K604" s="425"/>
      <c r="L604" s="381"/>
      <c r="M604" s="425"/>
      <c r="N604" s="381"/>
      <c r="O604" s="425"/>
      <c r="P604" s="425"/>
      <c r="Q604" s="425"/>
      <c r="R604" s="425"/>
      <c r="S604" s="425"/>
      <c r="T604" s="425"/>
      <c r="U604" s="425"/>
      <c r="V604" s="425"/>
      <c r="W604" s="425"/>
      <c r="X604" s="425"/>
      <c r="Y604" s="425"/>
      <c r="Z604" s="425"/>
      <c r="AA604" s="425"/>
      <c r="AB604" s="425"/>
      <c r="AC604" s="425"/>
      <c r="AD604" s="425"/>
      <c r="AE604" s="42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0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6467.4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153.29999999999998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1656.6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D54:E54"/>
    <mergeCell ref="P544:V544"/>
    <mergeCell ref="P427:V427"/>
    <mergeCell ref="P160:V160"/>
    <mergeCell ref="P283:V283"/>
    <mergeCell ref="P581:V581"/>
    <mergeCell ref="D271:E271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P495:V495"/>
    <mergeCell ref="P593:V593"/>
    <mergeCell ref="P422:V422"/>
    <mergeCell ref="P289:V289"/>
    <mergeCell ref="A534:Z534"/>
    <mergeCell ref="A101:O102"/>
    <mergeCell ref="P432:V432"/>
    <mergeCell ref="A257:Z257"/>
    <mergeCell ref="P439:T439"/>
    <mergeCell ref="E603:E604"/>
    <mergeCell ref="D249:E249"/>
    <mergeCell ref="P262:T262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A593:O594"/>
    <mergeCell ref="D384:E384"/>
    <mergeCell ref="D213:E213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O17:O18"/>
    <mergeCell ref="P336:T336"/>
    <mergeCell ref="P187:V187"/>
    <mergeCell ref="P423:V423"/>
    <mergeCell ref="A104:Z104"/>
    <mergeCell ref="P410:V410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22:E22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313:O314"/>
    <mergeCell ref="A404:Z404"/>
    <mergeCell ref="D226:E226"/>
    <mergeCell ref="P183:T183"/>
    <mergeCell ref="D164:E164"/>
    <mergeCell ref="P62:T62"/>
    <mergeCell ref="D550:E550"/>
    <mergeCell ref="P123:T123"/>
    <mergeCell ref="P529:V529"/>
    <mergeCell ref="P421:T421"/>
    <mergeCell ref="D225:E225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V6:W9"/>
    <mergeCell ref="P554:T554"/>
    <mergeCell ref="D364:E364"/>
    <mergeCell ref="P109:T109"/>
    <mergeCell ref="D435:E435"/>
    <mergeCell ref="P274:T274"/>
    <mergeCell ref="P541:T541"/>
    <mergeCell ref="D413:E413"/>
    <mergeCell ref="P345:T345"/>
    <mergeCell ref="D217:E217"/>
    <mergeCell ref="A155:O156"/>
    <mergeCell ref="P84:T84"/>
    <mergeCell ref="P193:T193"/>
    <mergeCell ref="P22:T22"/>
    <mergeCell ref="P320:T320"/>
    <mergeCell ref="P236:V236"/>
    <mergeCell ref="A61:Z61"/>
    <mergeCell ref="P80:T80"/>
    <mergeCell ref="D194:E194"/>
    <mergeCell ref="Z17:Z18"/>
    <mergeCell ref="P173:V173"/>
    <mergeCell ref="A172:O173"/>
    <mergeCell ref="A212:Z212"/>
    <mergeCell ref="D446:E446"/>
    <mergeCell ref="P44:V44"/>
    <mergeCell ref="A375:Z375"/>
    <mergeCell ref="A551:O552"/>
    <mergeCell ref="P164:T164"/>
    <mergeCell ref="D85:E85"/>
    <mergeCell ref="D383:E383"/>
    <mergeCell ref="A508:O509"/>
    <mergeCell ref="D541:E541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575:V575"/>
    <mergeCell ref="C602:H602"/>
    <mergeCell ref="D273:E273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J9:M9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AA603:AA604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324:T324"/>
    <mergeCell ref="P153:T153"/>
    <mergeCell ref="A199:O200"/>
    <mergeCell ref="P511:T511"/>
    <mergeCell ref="A568:O569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D564:E564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A13:M13"/>
    <mergeCell ref="A15:M15"/>
    <mergeCell ref="R603:R604"/>
    <mergeCell ref="A19:Z19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T5:U5"/>
    <mergeCell ref="V5:W5"/>
    <mergeCell ref="P203:T203"/>
    <mergeCell ref="D488:E488"/>
    <mergeCell ref="D233:E233"/>
    <mergeCell ref="A347:O348"/>
    <mergeCell ref="D338:E338"/>
    <mergeCell ref="D580:E580"/>
    <mergeCell ref="D469:E469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P589:V589"/>
    <mergeCell ref="A42:Z42"/>
    <mergeCell ref="P43:T43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A12:M12"/>
    <mergeCell ref="P597:V597"/>
    <mergeCell ref="D487:E487"/>
    <mergeCell ref="A411:Z411"/>
    <mergeCell ref="A416:Z416"/>
    <mergeCell ref="P200:V200"/>
    <mergeCell ref="P74:T74"/>
    <mergeCell ref="P243:V243"/>
    <mergeCell ref="A190:Z190"/>
    <mergeCell ref="D340:E340"/>
    <mergeCell ref="D477:E477"/>
    <mergeCell ref="P204:T204"/>
    <mergeCell ref="P179:T179"/>
    <mergeCell ref="P446:T446"/>
    <mergeCell ref="D125:E125"/>
    <mergeCell ref="P440:T440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D116:E116"/>
    <mergeCell ref="A561:O562"/>
    <mergeCell ref="D352:E352"/>
    <mergeCell ref="P419:T419"/>
    <mergeCell ref="P219:T219"/>
    <mergeCell ref="P272:T272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Q12:R12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347:V347"/>
    <mergeCell ref="A5:C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32:T32"/>
    <mergeCell ref="P474:T474"/>
    <mergeCell ref="D224:E224"/>
    <mergeCell ref="P572:T572"/>
    <mergeCell ref="A468:Z468"/>
    <mergeCell ref="D382:E382"/>
    <mergeCell ref="A603:A604"/>
    <mergeCell ref="K603:K604"/>
    <mergeCell ref="P339:T339"/>
    <mergeCell ref="C603:C604"/>
    <mergeCell ref="A456:O457"/>
    <mergeCell ref="P230:T230"/>
    <mergeCell ref="P59:V59"/>
    <mergeCell ref="P47:T47"/>
    <mergeCell ref="P282:V282"/>
    <mergeCell ref="P111:V111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A6:C6"/>
    <mergeCell ref="D26:E26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D122:E122"/>
    <mergeCell ref="P117:T117"/>
    <mergeCell ref="A495:O496"/>
    <mergeCell ref="D311:E311"/>
    <mergeCell ref="D115:E115"/>
    <mergeCell ref="P55:T55"/>
    <mergeCell ref="P102:V102"/>
    <mergeCell ref="A563:Z563"/>
    <mergeCell ref="P304:V304"/>
    <mergeCell ref="P181:V181"/>
    <mergeCell ref="A553:Z553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A374:Z374"/>
    <mergeCell ref="D117:E117"/>
    <mergeCell ref="D559:E559"/>
    <mergeCell ref="P171:T171"/>
    <mergeCell ref="P413:T413"/>
    <mergeCell ref="P242:T242"/>
    <mergeCell ref="D353:E353"/>
    <mergeCell ref="P407:T407"/>
    <mergeCell ref="A95:O96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P565:T565"/>
    <mergeCell ref="P118:V118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W17:W18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D142:E142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522:O523"/>
    <mergeCell ref="P209:T209"/>
    <mergeCell ref="P147:T147"/>
    <mergeCell ref="A578:Z578"/>
    <mergeCell ref="P445:T445"/>
    <mergeCell ref="A434:Z434"/>
    <mergeCell ref="A50:Z50"/>
    <mergeCell ref="P96:V96"/>
    <mergeCell ref="P550:T550"/>
    <mergeCell ref="D527:E527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A363:Z363"/>
    <mergeCell ref="P220:T220"/>
    <mergeCell ref="D238:E238"/>
    <mergeCell ref="P86:T86"/>
    <mergeCell ref="P328:T328"/>
    <mergeCell ref="P384:T384"/>
    <mergeCell ref="A585:O586"/>
    <mergeCell ref="D572:E572"/>
    <mergeCell ref="P455:T455"/>
    <mergeCell ref="D376:E376"/>
    <mergeCell ref="P213:T213"/>
    <mergeCell ref="P249:T249"/>
    <mergeCell ref="P520:T520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P73:T7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2024-09-06T07:06:36Z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