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9122DAE-4535-466B-8201-6C99EF6C13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Y585" i="1" s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P574" i="1" s="1"/>
  <c r="BO573" i="1"/>
  <c r="BM573" i="1"/>
  <c r="Y573" i="1"/>
  <c r="BP573" i="1" s="1"/>
  <c r="BO572" i="1"/>
  <c r="BM572" i="1"/>
  <c r="Y572" i="1"/>
  <c r="BP572" i="1" s="1"/>
  <c r="BO571" i="1"/>
  <c r="BM571" i="1"/>
  <c r="Y571" i="1"/>
  <c r="Y575" i="1" s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P560" i="1" s="1"/>
  <c r="BO559" i="1"/>
  <c r="BM559" i="1"/>
  <c r="Y559" i="1"/>
  <c r="BP559" i="1" s="1"/>
  <c r="BO558" i="1"/>
  <c r="BM558" i="1"/>
  <c r="Y558" i="1"/>
  <c r="BP558" i="1" s="1"/>
  <c r="BO557" i="1"/>
  <c r="BM557" i="1"/>
  <c r="Y557" i="1"/>
  <c r="BP557" i="1" s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Y523" i="1" s="1"/>
  <c r="P516" i="1"/>
  <c r="X514" i="1"/>
  <c r="X513" i="1"/>
  <c r="BO512" i="1"/>
  <c r="BM512" i="1"/>
  <c r="Y512" i="1"/>
  <c r="BP512" i="1" s="1"/>
  <c r="P512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AC605" i="1" s="1"/>
  <c r="P500" i="1"/>
  <c r="X496" i="1"/>
  <c r="X495" i="1"/>
  <c r="BO494" i="1"/>
  <c r="BM494" i="1"/>
  <c r="Y494" i="1"/>
  <c r="AB605" i="1" s="1"/>
  <c r="P494" i="1"/>
  <c r="X491" i="1"/>
  <c r="X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AA605" i="1" s="1"/>
  <c r="P487" i="1"/>
  <c r="X484" i="1"/>
  <c r="X483" i="1"/>
  <c r="BO482" i="1"/>
  <c r="BM482" i="1"/>
  <c r="Y482" i="1"/>
  <c r="Y483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Y479" i="1" s="1"/>
  <c r="P473" i="1"/>
  <c r="X471" i="1"/>
  <c r="Y470" i="1"/>
  <c r="X470" i="1"/>
  <c r="BP469" i="1"/>
  <c r="BO469" i="1"/>
  <c r="BN469" i="1"/>
  <c r="BM469" i="1"/>
  <c r="Z469" i="1"/>
  <c r="Z470" i="1" s="1"/>
  <c r="Y469" i="1"/>
  <c r="P469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Y456" i="1" s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Y423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1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Y360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4" i="1" s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Y348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42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U605" i="1" s="1"/>
  <c r="P317" i="1"/>
  <c r="X314" i="1"/>
  <c r="X313" i="1"/>
  <c r="BO312" i="1"/>
  <c r="BM312" i="1"/>
  <c r="Y312" i="1"/>
  <c r="Y314" i="1" s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Y268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1" i="1"/>
  <c r="Y187" i="1"/>
  <c r="Y199" i="1"/>
  <c r="Y206" i="1"/>
  <c r="Y210" i="1"/>
  <c r="Y222" i="1"/>
  <c r="Y236" i="1"/>
  <c r="Y244" i="1"/>
  <c r="Y255" i="1"/>
  <c r="Y278" i="1"/>
  <c r="Y283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Z221" i="1" s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9" i="1"/>
  <c r="BP287" i="1"/>
  <c r="BN287" i="1"/>
  <c r="Z287" i="1"/>
  <c r="Z313" i="1"/>
  <c r="Q605" i="1"/>
  <c r="Y290" i="1"/>
  <c r="R605" i="1"/>
  <c r="Z294" i="1"/>
  <c r="Z298" i="1" s="1"/>
  <c r="BN294" i="1"/>
  <c r="Z296" i="1"/>
  <c r="BN296" i="1"/>
  <c r="Y299" i="1"/>
  <c r="Y304" i="1"/>
  <c r="T605" i="1"/>
  <c r="Y309" i="1"/>
  <c r="Z312" i="1"/>
  <c r="BN312" i="1"/>
  <c r="BP312" i="1"/>
  <c r="Z317" i="1"/>
  <c r="Z325" i="1" s="1"/>
  <c r="BN317" i="1"/>
  <c r="BP317" i="1"/>
  <c r="Z320" i="1"/>
  <c r="BN320" i="1"/>
  <c r="Z322" i="1"/>
  <c r="BN322" i="1"/>
  <c r="Z324" i="1"/>
  <c r="BN324" i="1"/>
  <c r="Y325" i="1"/>
  <c r="Z328" i="1"/>
  <c r="Z332" i="1" s="1"/>
  <c r="BN328" i="1"/>
  <c r="BP328" i="1"/>
  <c r="Z330" i="1"/>
  <c r="BN330" i="1"/>
  <c r="Y333" i="1"/>
  <c r="Z336" i="1"/>
  <c r="Z341" i="1" s="1"/>
  <c r="BN336" i="1"/>
  <c r="Z338" i="1"/>
  <c r="BN338" i="1"/>
  <c r="Z340" i="1"/>
  <c r="BN340" i="1"/>
  <c r="Y341" i="1"/>
  <c r="Z344" i="1"/>
  <c r="BN344" i="1"/>
  <c r="BP344" i="1"/>
  <c r="Z346" i="1"/>
  <c r="BN346" i="1"/>
  <c r="Y347" i="1"/>
  <c r="Z352" i="1"/>
  <c r="Z354" i="1" s="1"/>
  <c r="BN352" i="1"/>
  <c r="Y355" i="1"/>
  <c r="Z358" i="1"/>
  <c r="Z360" i="1" s="1"/>
  <c r="BN358" i="1"/>
  <c r="Y361" i="1"/>
  <c r="V605" i="1"/>
  <c r="Y366" i="1"/>
  <c r="Z369" i="1"/>
  <c r="Z371" i="1" s="1"/>
  <c r="BN369" i="1"/>
  <c r="Y372" i="1"/>
  <c r="W605" i="1"/>
  <c r="Y385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Y298" i="1"/>
  <c r="Y326" i="1"/>
  <c r="BP378" i="1"/>
  <c r="BN378" i="1"/>
  <c r="Z378" i="1"/>
  <c r="BP382" i="1"/>
  <c r="BN382" i="1"/>
  <c r="Z382" i="1"/>
  <c r="Y390" i="1"/>
  <c r="BP394" i="1"/>
  <c r="BN394" i="1"/>
  <c r="Z394" i="1"/>
  <c r="Z396" i="1" s="1"/>
  <c r="Y396" i="1"/>
  <c r="Y402" i="1"/>
  <c r="Y410" i="1"/>
  <c r="Y414" i="1"/>
  <c r="Y422" i="1"/>
  <c r="Y457" i="1"/>
  <c r="Y461" i="1"/>
  <c r="Y480" i="1"/>
  <c r="Y484" i="1"/>
  <c r="Y491" i="1"/>
  <c r="Y496" i="1"/>
  <c r="Y508" i="1"/>
  <c r="BP511" i="1"/>
  <c r="Y514" i="1"/>
  <c r="Y522" i="1"/>
  <c r="Y528" i="1"/>
  <c r="Y544" i="1"/>
  <c r="AD605" i="1"/>
  <c r="BP541" i="1"/>
  <c r="BN541" i="1"/>
  <c r="Z541" i="1"/>
  <c r="BP543" i="1"/>
  <c r="BN543" i="1"/>
  <c r="Z543" i="1"/>
  <c r="Y545" i="1"/>
  <c r="Y561" i="1"/>
  <c r="BP554" i="1"/>
  <c r="BN554" i="1"/>
  <c r="Z554" i="1"/>
  <c r="Y562" i="1"/>
  <c r="BP556" i="1"/>
  <c r="BN556" i="1"/>
  <c r="Z556" i="1"/>
  <c r="Z400" i="1"/>
  <c r="Z401" i="1" s="1"/>
  <c r="BN400" i="1"/>
  <c r="X605" i="1"/>
  <c r="Z406" i="1"/>
  <c r="Z409" i="1" s="1"/>
  <c r="BN406" i="1"/>
  <c r="Z408" i="1"/>
  <c r="BN408" i="1"/>
  <c r="Y409" i="1"/>
  <c r="Z412" i="1"/>
  <c r="Z414" i="1" s="1"/>
  <c r="BN412" i="1"/>
  <c r="BP412" i="1"/>
  <c r="Z418" i="1"/>
  <c r="Z422" i="1" s="1"/>
  <c r="BN418" i="1"/>
  <c r="Z420" i="1"/>
  <c r="BN420" i="1"/>
  <c r="Y605" i="1"/>
  <c r="Y433" i="1"/>
  <c r="Z436" i="1"/>
  <c r="Z456" i="1" s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Z459" i="1"/>
  <c r="Z461" i="1" s="1"/>
  <c r="BN459" i="1"/>
  <c r="BP459" i="1"/>
  <c r="Z605" i="1"/>
  <c r="Y471" i="1"/>
  <c r="Z474" i="1"/>
  <c r="Z479" i="1" s="1"/>
  <c r="BN474" i="1"/>
  <c r="Z476" i="1"/>
  <c r="BN476" i="1"/>
  <c r="Z478" i="1"/>
  <c r="BN478" i="1"/>
  <c r="Z482" i="1"/>
  <c r="Z483" i="1" s="1"/>
  <c r="BN482" i="1"/>
  <c r="BP482" i="1"/>
  <c r="Z487" i="1"/>
  <c r="Z490" i="1" s="1"/>
  <c r="BN487" i="1"/>
  <c r="BP487" i="1"/>
  <c r="Z489" i="1"/>
  <c r="BN489" i="1"/>
  <c r="Y490" i="1"/>
  <c r="Z494" i="1"/>
  <c r="Z495" i="1" s="1"/>
  <c r="BN494" i="1"/>
  <c r="BP494" i="1"/>
  <c r="Y495" i="1"/>
  <c r="Z500" i="1"/>
  <c r="Z508" i="1" s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Z516" i="1"/>
  <c r="Z522" i="1" s="1"/>
  <c r="BN516" i="1"/>
  <c r="BP516" i="1"/>
  <c r="Z518" i="1"/>
  <c r="BN518" i="1"/>
  <c r="Z520" i="1"/>
  <c r="BN520" i="1"/>
  <c r="Z526" i="1"/>
  <c r="Z528" i="1" s="1"/>
  <c r="BN526" i="1"/>
  <c r="Z537" i="1"/>
  <c r="BN537" i="1"/>
  <c r="BP537" i="1"/>
  <c r="Z538" i="1"/>
  <c r="BN538" i="1"/>
  <c r="Z539" i="1"/>
  <c r="BN539" i="1"/>
  <c r="BP540" i="1"/>
  <c r="BN540" i="1"/>
  <c r="Z540" i="1"/>
  <c r="BP542" i="1"/>
  <c r="BN542" i="1"/>
  <c r="Z542" i="1"/>
  <c r="BP555" i="1"/>
  <c r="BN555" i="1"/>
  <c r="Z555" i="1"/>
  <c r="Y576" i="1"/>
  <c r="Y586" i="1"/>
  <c r="Y594" i="1"/>
  <c r="Z557" i="1"/>
  <c r="BN557" i="1"/>
  <c r="Z558" i="1"/>
  <c r="BN558" i="1"/>
  <c r="Z559" i="1"/>
  <c r="BN559" i="1"/>
  <c r="Z560" i="1"/>
  <c r="BN560" i="1"/>
  <c r="Z571" i="1"/>
  <c r="Z575" i="1" s="1"/>
  <c r="BN571" i="1"/>
  <c r="BP571" i="1"/>
  <c r="Z572" i="1"/>
  <c r="BN572" i="1"/>
  <c r="Z573" i="1"/>
  <c r="BN573" i="1"/>
  <c r="Z574" i="1"/>
  <c r="BN574" i="1"/>
  <c r="Y582" i="1"/>
  <c r="Z584" i="1"/>
  <c r="Z585" i="1" s="1"/>
  <c r="BN584" i="1"/>
  <c r="BP584" i="1"/>
  <c r="Z592" i="1"/>
  <c r="Z593" i="1" s="1"/>
  <c r="BN592" i="1"/>
  <c r="BP592" i="1"/>
  <c r="Z544" i="1" l="1"/>
  <c r="Z347" i="1"/>
  <c r="Z243" i="1"/>
  <c r="Z199" i="1"/>
  <c r="Z180" i="1"/>
  <c r="Z172" i="1"/>
  <c r="Z118" i="1"/>
  <c r="Z110" i="1"/>
  <c r="Z90" i="1"/>
  <c r="Z59" i="1"/>
  <c r="Y599" i="1"/>
  <c r="Y596" i="1"/>
  <c r="Y595" i="1"/>
  <c r="Z561" i="1"/>
  <c r="Z385" i="1"/>
  <c r="Y597" i="1"/>
  <c r="Z600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<sst xmlns="http://schemas.openxmlformats.org/spreadsheetml/2006/main" count="2464" uniqueCount="786">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</sst>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1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1000</v>
      </c>
      <c r="Y53" s="384">
        <f t="shared" ref="Y53:Y58" si="6">IFERROR(IF(X53="",0,CEILING((X53/$H53),1)*$H53),"")</f>
        <v>1004.4000000000001</v>
      </c>
      <c r="Z53" s="36">
        <f>IFERROR(IF(Y53=0,"",ROUNDUP(Y53/H53,0)*0.02175),"")</f>
        <v>2.0227499999999998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1044.4444444444443</v>
      </c>
      <c r="BN53" s="64">
        <f t="shared" ref="BN53:BN58" si="8">IFERROR(Y53*I53/H53,"0")</f>
        <v>1049.04</v>
      </c>
      <c r="BO53" s="64">
        <f t="shared" ref="BO53:BO58" si="9">IFERROR(1/J53*(X53/H53),"0")</f>
        <v>1.653439153439153</v>
      </c>
      <c r="BP53" s="64">
        <f t="shared" ref="BP53:BP58" si="10">IFERROR(1/J53*(Y53/H53),"0")</f>
        <v>1.6607142857142856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92.592592592592581</v>
      </c>
      <c r="Y59" s="385">
        <f>IFERROR(Y53/H53,"0")+IFERROR(Y54/H54,"0")+IFERROR(Y55/H55,"0")+IFERROR(Y56/H56,"0")+IFERROR(Y57/H57,"0")+IFERROR(Y58/H58,"0")</f>
        <v>93</v>
      </c>
      <c r="Z59" s="385">
        <f>IFERROR(IF(Z53="",0,Z53),"0")+IFERROR(IF(Z54="",0,Z54),"0")+IFERROR(IF(Z55="",0,Z55),"0")+IFERROR(IF(Z56="",0,Z56),"0")+IFERROR(IF(Z57="",0,Z57),"0")+IFERROR(IF(Z58="",0,Z58),"0")</f>
        <v>2.0227499999999998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1000</v>
      </c>
      <c r="Y60" s="385">
        <f>IFERROR(SUM(Y53:Y58),"0")</f>
        <v>1004.4000000000001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500</v>
      </c>
      <c r="Y70" s="384">
        <f t="shared" si="11"/>
        <v>507.6</v>
      </c>
      <c r="Z70" s="36">
        <f>IFERROR(IF(Y70=0,"",ROUNDUP(Y70/H70,0)*0.02175),"")</f>
        <v>1.0222499999999999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522.22222222222217</v>
      </c>
      <c r="BN70" s="64">
        <f t="shared" si="13"/>
        <v>530.16</v>
      </c>
      <c r="BO70" s="64">
        <f t="shared" si="14"/>
        <v>0.82671957671957652</v>
      </c>
      <c r="BP70" s="64">
        <f t="shared" si="15"/>
        <v>0.83928571428571419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46.296296296296291</v>
      </c>
      <c r="Y76" s="385">
        <f>IFERROR(Y68/H68,"0")+IFERROR(Y69/H69,"0")+IFERROR(Y70/H70,"0")+IFERROR(Y71/H71,"0")+IFERROR(Y72/H72,"0")+IFERROR(Y73/H73,"0")+IFERROR(Y74/H74,"0")+IFERROR(Y75/H75,"0")</f>
        <v>47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1.0222499999999999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500</v>
      </c>
      <c r="Y77" s="385">
        <f>IFERROR(SUM(Y68:Y75),"0")</f>
        <v>507.6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4500</v>
      </c>
      <c r="Y377" s="384">
        <f t="shared" si="67"/>
        <v>4500</v>
      </c>
      <c r="Z377" s="36">
        <f>IFERROR(IF(Y377=0,"",ROUNDUP(Y377/H377,0)*0.02175),"")</f>
        <v>6.5249999999999995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4644</v>
      </c>
      <c r="BN377" s="64">
        <f t="shared" si="69"/>
        <v>4644</v>
      </c>
      <c r="BO377" s="64">
        <f t="shared" si="70"/>
        <v>6.25</v>
      </c>
      <c r="BP377" s="64">
        <f t="shared" si="71"/>
        <v>6.25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3000</v>
      </c>
      <c r="Y381" s="384">
        <f t="shared" si="67"/>
        <v>3000</v>
      </c>
      <c r="Z381" s="36">
        <f>IFERROR(IF(Y381=0,"",ROUNDUP(Y381/H381,0)*0.02175),"")</f>
        <v>4.3499999999999996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3096</v>
      </c>
      <c r="BN381" s="64">
        <f t="shared" si="69"/>
        <v>3096</v>
      </c>
      <c r="BO381" s="64">
        <f t="shared" si="70"/>
        <v>4.1666666666666661</v>
      </c>
      <c r="BP381" s="64">
        <f t="shared" si="71"/>
        <v>4.1666666666666661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500</v>
      </c>
      <c r="Y385" s="385">
        <f>IFERROR(Y376/H376,"0")+IFERROR(Y377/H377,"0")+IFERROR(Y378/H378,"0")+IFERROR(Y379/H379,"0")+IFERROR(Y380/H380,"0")+IFERROR(Y381/H381,"0")+IFERROR(Y382/H382,"0")+IFERROR(Y383/H383,"0")+IFERROR(Y384/H384,"0")</f>
        <v>500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10.875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7500</v>
      </c>
      <c r="Y386" s="385">
        <f>IFERROR(SUM(Y376:Y384),"0")</f>
        <v>7500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3500</v>
      </c>
      <c r="Y388" s="384">
        <f>IFERROR(IF(X388="",0,CEILING((X388/$H388),1)*$H388),"")</f>
        <v>3510</v>
      </c>
      <c r="Z388" s="36">
        <f>IFERROR(IF(Y388=0,"",ROUNDUP(Y388/H388,0)*0.02175),"")</f>
        <v>5.0894999999999992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3612</v>
      </c>
      <c r="BN388" s="64">
        <f>IFERROR(Y388*I388/H388,"0")</f>
        <v>3622.32</v>
      </c>
      <c r="BO388" s="64">
        <f>IFERROR(1/J388*(X388/H388),"0")</f>
        <v>4.8611111111111107</v>
      </c>
      <c r="BP388" s="64">
        <f>IFERROR(1/J388*(Y388/H388),"0")</f>
        <v>4.875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233.33333333333334</v>
      </c>
      <c r="Y390" s="385">
        <f>IFERROR(Y388/H388,"0")+IFERROR(Y389/H389,"0")</f>
        <v>234</v>
      </c>
      <c r="Z390" s="385">
        <f>IFERROR(IF(Z388="",0,Z388),"0")+IFERROR(IF(Z389="",0,Z389),"0")</f>
        <v>5.0894999999999992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3500</v>
      </c>
      <c r="Y391" s="385">
        <f>IFERROR(SUM(Y388:Y389),"0")</f>
        <v>3510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3000</v>
      </c>
      <c r="Y505" s="384">
        <f t="shared" si="83"/>
        <v>3004.32</v>
      </c>
      <c r="Z505" s="36">
        <f t="shared" si="84"/>
        <v>6.8052400000000004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3204.5454545454545</v>
      </c>
      <c r="BN505" s="64">
        <f t="shared" si="86"/>
        <v>3209.16</v>
      </c>
      <c r="BO505" s="64">
        <f t="shared" si="87"/>
        <v>5.4632867132867133</v>
      </c>
      <c r="BP505" s="64">
        <f t="shared" si="88"/>
        <v>5.4711538461538467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568.18181818181813</v>
      </c>
      <c r="Y508" s="385">
        <f>IFERROR(Y500/H500,"0")+IFERROR(Y501/H501,"0")+IFERROR(Y502/H502,"0")+IFERROR(Y503/H503,"0")+IFERROR(Y504/H504,"0")+IFERROR(Y505/H505,"0")+IFERROR(Y506/H506,"0")+IFERROR(Y507/H507,"0")</f>
        <v>569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6.8052400000000004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3000</v>
      </c>
      <c r="Y509" s="385">
        <f>IFERROR(SUM(Y500:Y507),"0")</f>
        <v>3004.32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2000</v>
      </c>
      <c r="Y511" s="384">
        <f>IFERROR(IF(X511="",0,CEILING((X511/$H511),1)*$H511),"")</f>
        <v>2001.1200000000001</v>
      </c>
      <c r="Z511" s="36">
        <f>IFERROR(IF(Y511=0,"",ROUNDUP(Y511/H511,0)*0.01196),"")</f>
        <v>4.5328400000000002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2136.3636363636365</v>
      </c>
      <c r="BN511" s="64">
        <f>IFERROR(Y511*I511/H511,"0")</f>
        <v>2137.56</v>
      </c>
      <c r="BO511" s="64">
        <f>IFERROR(1/J511*(X511/H511),"0")</f>
        <v>3.6421911421911419</v>
      </c>
      <c r="BP511" s="64">
        <f>IFERROR(1/J511*(Y511/H511),"0")</f>
        <v>3.6442307692307696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378.78787878787875</v>
      </c>
      <c r="Y513" s="385">
        <f>IFERROR(Y511/H511,"0")+IFERROR(Y512/H512,"0")</f>
        <v>379</v>
      </c>
      <c r="Z513" s="385">
        <f>IFERROR(IF(Z511="",0,Z511),"0")+IFERROR(IF(Z512="",0,Z512),"0")</f>
        <v>4.5328400000000002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2000</v>
      </c>
      <c r="Y514" s="385">
        <f>IFERROR(SUM(Y511:Y512),"0")</f>
        <v>2001.1200000000001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17500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17527.439999999999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18259.575757575756</v>
      </c>
      <c r="Y596" s="385">
        <f>IFERROR(SUM(BN22:BN592),"0")</f>
        <v>18288.240000000002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27</v>
      </c>
      <c r="Y597" s="38">
        <f>ROUNDUP(SUM(BP22:BP592),0)</f>
        <v>27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18934.575757575756</v>
      </c>
      <c r="Y598" s="385">
        <f>GrossWeightTotalR+PalletQtyTotalR*25</f>
        <v>18963.240000000002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1819.1919191919192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1822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30.347580000000001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1004.4000000000001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507.6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11010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5005.4400000000005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