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55CBF9-567D-4525-B0DD-AEB06E18ED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W321" i="1"/>
  <c r="X321" i="1" s="1"/>
  <c r="N321" i="1"/>
  <c r="W320" i="1"/>
  <c r="X320" i="1" s="1"/>
  <c r="N320" i="1"/>
  <c r="X319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X259" i="1"/>
  <c r="W259" i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W249" i="1" s="1"/>
  <c r="W245" i="1"/>
  <c r="X245" i="1" s="1"/>
  <c r="V243" i="1"/>
  <c r="V242" i="1"/>
  <c r="X241" i="1"/>
  <c r="W241" i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W159" i="1"/>
  <c r="X159" i="1" s="1"/>
  <c r="X163" i="1" s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N131" i="1"/>
  <c r="W130" i="1"/>
  <c r="X130" i="1" s="1"/>
  <c r="N130" i="1"/>
  <c r="W129" i="1"/>
  <c r="X129" i="1" s="1"/>
  <c r="N129" i="1"/>
  <c r="V125" i="1"/>
  <c r="V124" i="1"/>
  <c r="X123" i="1"/>
  <c r="W123" i="1"/>
  <c r="N123" i="1"/>
  <c r="W122" i="1"/>
  <c r="X122" i="1" s="1"/>
  <c r="N122" i="1"/>
  <c r="W121" i="1"/>
  <c r="F48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W101" i="1"/>
  <c r="V99" i="1"/>
  <c r="V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X87" i="1" s="1"/>
  <c r="N87" i="1"/>
  <c r="X86" i="1"/>
  <c r="W86" i="1"/>
  <c r="X85" i="1"/>
  <c r="W85" i="1"/>
  <c r="X84" i="1"/>
  <c r="W84" i="1"/>
  <c r="X83" i="1"/>
  <c r="X88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X74" i="1"/>
  <c r="W74" i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X39" i="1"/>
  <c r="X40" i="1" s="1"/>
  <c r="W39" i="1"/>
  <c r="W40" i="1" s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N26" i="1"/>
  <c r="V24" i="1"/>
  <c r="V23" i="1"/>
  <c r="W22" i="1"/>
  <c r="X22" i="1" s="1"/>
  <c r="X23" i="1" s="1"/>
  <c r="N22" i="1"/>
  <c r="H10" i="1"/>
  <c r="A9" i="1"/>
  <c r="J9" i="1" s="1"/>
  <c r="D7" i="1"/>
  <c r="O6" i="1"/>
  <c r="N2" i="1"/>
  <c r="W52" i="1" l="1"/>
  <c r="X236" i="1"/>
  <c r="V471" i="1"/>
  <c r="W32" i="1"/>
  <c r="X113" i="1"/>
  <c r="X117" i="1" s="1"/>
  <c r="W117" i="1"/>
  <c r="W325" i="1"/>
  <c r="W450" i="1"/>
  <c r="J481" i="1"/>
  <c r="W196" i="1"/>
  <c r="W195" i="1"/>
  <c r="X194" i="1"/>
  <c r="X195" i="1" s="1"/>
  <c r="W341" i="1"/>
  <c r="W340" i="1"/>
  <c r="X339" i="1"/>
  <c r="X340" i="1" s="1"/>
  <c r="W374" i="1"/>
  <c r="W375" i="1"/>
  <c r="W469" i="1"/>
  <c r="W44" i="1"/>
  <c r="X43" i="1"/>
  <c r="X44" i="1" s="1"/>
  <c r="W110" i="1"/>
  <c r="X102" i="1"/>
  <c r="W36" i="1"/>
  <c r="X35" i="1"/>
  <c r="X36" i="1" s="1"/>
  <c r="W60" i="1"/>
  <c r="E481" i="1"/>
  <c r="W111" i="1"/>
  <c r="X101" i="1"/>
  <c r="W132" i="1"/>
  <c r="W145" i="1"/>
  <c r="X183" i="1"/>
  <c r="W191" i="1"/>
  <c r="X188" i="1"/>
  <c r="X214" i="1"/>
  <c r="W243" i="1"/>
  <c r="X240" i="1"/>
  <c r="W254" i="1"/>
  <c r="W270" i="1"/>
  <c r="W329" i="1"/>
  <c r="W330" i="1"/>
  <c r="W347" i="1"/>
  <c r="W348" i="1"/>
  <c r="W363" i="1"/>
  <c r="X352" i="1"/>
  <c r="W388" i="1"/>
  <c r="W387" i="1"/>
  <c r="X385" i="1"/>
  <c r="X387" i="1" s="1"/>
  <c r="X423" i="1"/>
  <c r="W443" i="1"/>
  <c r="W442" i="1"/>
  <c r="X440" i="1"/>
  <c r="W462" i="1"/>
  <c r="W461" i="1"/>
  <c r="X457" i="1"/>
  <c r="X461" i="1" s="1"/>
  <c r="C481" i="1"/>
  <c r="W88" i="1"/>
  <c r="W225" i="1"/>
  <c r="W300" i="1"/>
  <c r="W306" i="1"/>
  <c r="W370" i="1"/>
  <c r="W401" i="1"/>
  <c r="W402" i="1"/>
  <c r="W470" i="1"/>
  <c r="X469" i="1"/>
  <c r="X110" i="1"/>
  <c r="W99" i="1"/>
  <c r="W125" i="1"/>
  <c r="X265" i="1"/>
  <c r="W276" i="1"/>
  <c r="N481" i="1"/>
  <c r="X274" i="1"/>
  <c r="X275" i="1" s="1"/>
  <c r="W284" i="1"/>
  <c r="X282" i="1"/>
  <c r="X283" i="1" s="1"/>
  <c r="W409" i="1"/>
  <c r="W410" i="1"/>
  <c r="F9" i="1"/>
  <c r="F10" i="1"/>
  <c r="X26" i="1"/>
  <c r="X32" i="1" s="1"/>
  <c r="W33" i="1"/>
  <c r="W37" i="1"/>
  <c r="W41" i="1"/>
  <c r="W45" i="1"/>
  <c r="W51" i="1"/>
  <c r="X56" i="1"/>
  <c r="X59" i="1" s="1"/>
  <c r="X63" i="1"/>
  <c r="X80" i="1" s="1"/>
  <c r="W81" i="1"/>
  <c r="X91" i="1"/>
  <c r="X98" i="1" s="1"/>
  <c r="X121" i="1"/>
  <c r="X124" i="1" s="1"/>
  <c r="W124" i="1"/>
  <c r="X131" i="1"/>
  <c r="X132" i="1" s="1"/>
  <c r="X136" i="1"/>
  <c r="X145" i="1" s="1"/>
  <c r="X154" i="1"/>
  <c r="X156" i="1" s="1"/>
  <c r="W190" i="1"/>
  <c r="X187" i="1"/>
  <c r="X190" i="1" s="1"/>
  <c r="X222" i="1"/>
  <c r="W237" i="1"/>
  <c r="W236" i="1"/>
  <c r="W242" i="1"/>
  <c r="X239" i="1"/>
  <c r="X242" i="1" s="1"/>
  <c r="X246" i="1"/>
  <c r="W255" i="1"/>
  <c r="P481" i="1"/>
  <c r="W324" i="1"/>
  <c r="X322" i="1"/>
  <c r="W337" i="1"/>
  <c r="X367" i="1"/>
  <c r="W381" i="1"/>
  <c r="X377" i="1"/>
  <c r="X381" i="1" s="1"/>
  <c r="W382" i="1"/>
  <c r="W398" i="1"/>
  <c r="X408" i="1"/>
  <c r="X409" i="1" s="1"/>
  <c r="X426" i="1"/>
  <c r="X428" i="1" s="1"/>
  <c r="X442" i="1"/>
  <c r="H481" i="1"/>
  <c r="B481" i="1"/>
  <c r="W472" i="1"/>
  <c r="W59" i="1"/>
  <c r="W157" i="1"/>
  <c r="W219" i="1"/>
  <c r="X217" i="1"/>
  <c r="X218" i="1" s="1"/>
  <c r="H9" i="1"/>
  <c r="V475" i="1"/>
  <c r="W24" i="1"/>
  <c r="W80" i="1"/>
  <c r="W89" i="1"/>
  <c r="G481" i="1"/>
  <c r="W133" i="1"/>
  <c r="W146" i="1"/>
  <c r="W163" i="1"/>
  <c r="W218" i="1"/>
  <c r="W224" i="1"/>
  <c r="X221" i="1"/>
  <c r="X224" i="1" s="1"/>
  <c r="W266" i="1"/>
  <c r="W275" i="1"/>
  <c r="W280" i="1"/>
  <c r="X278" i="1"/>
  <c r="X279" i="1" s="1"/>
  <c r="W283" i="1"/>
  <c r="W288" i="1"/>
  <c r="X286" i="1"/>
  <c r="X287" i="1" s="1"/>
  <c r="X306" i="1"/>
  <c r="W307" i="1"/>
  <c r="X324" i="1"/>
  <c r="X329" i="1"/>
  <c r="X336" i="1"/>
  <c r="X370" i="1"/>
  <c r="W371" i="1"/>
  <c r="S481" i="1"/>
  <c r="W423" i="1"/>
  <c r="W424" i="1"/>
  <c r="X437" i="1"/>
  <c r="W438" i="1"/>
  <c r="W454" i="1"/>
  <c r="W473" i="1"/>
  <c r="M481" i="1"/>
  <c r="A10" i="1"/>
  <c r="W152" i="1"/>
  <c r="X149" i="1"/>
  <c r="X151" i="1" s="1"/>
  <c r="I481" i="1"/>
  <c r="W214" i="1"/>
  <c r="W265" i="1"/>
  <c r="O481" i="1"/>
  <c r="W301" i="1"/>
  <c r="X292" i="1"/>
  <c r="X300" i="1" s="1"/>
  <c r="X397" i="1"/>
  <c r="T481" i="1"/>
  <c r="W449" i="1"/>
  <c r="X447" i="1"/>
  <c r="X449" i="1" s="1"/>
  <c r="D481" i="1"/>
  <c r="W23" i="1"/>
  <c r="W183" i="1"/>
  <c r="W184" i="1"/>
  <c r="L481" i="1"/>
  <c r="X248" i="1"/>
  <c r="W311" i="1"/>
  <c r="W312" i="1"/>
  <c r="X309" i="1"/>
  <c r="X311" i="1" s="1"/>
  <c r="W315" i="1"/>
  <c r="W316" i="1"/>
  <c r="W364" i="1"/>
  <c r="R481" i="1"/>
  <c r="W406" i="1"/>
  <c r="X404" i="1"/>
  <c r="X405" i="1" s="1"/>
  <c r="W429" i="1"/>
  <c r="Q481" i="1"/>
  <c r="W164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X476" i="1" l="1"/>
  <c r="W474" i="1"/>
  <c r="W475" i="1"/>
  <c r="W471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<sst xmlns="http://schemas.openxmlformats.org/spreadsheetml/2006/main" count="2016" uniqueCount="703">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</sst>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57" sqref="Z57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45309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Четверг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675</v>
      </c>
      <c r="W57" s="314">
        <f>IFERROR(IF(V57="",0,CEILING((V57/$H57),1)*$H57),"")</f>
        <v>675</v>
      </c>
      <c r="X57" s="36">
        <f>IFERROR(IF(W57=0,"",ROUNDUP(W57/H57,0)*0.00937),"")</f>
        <v>1.4055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150</v>
      </c>
      <c r="W59" s="315">
        <f>IFERROR(W55/H55,"0")+IFERROR(W56/H56,"0")+IFERROR(W57/H57,"0")+IFERROR(W58/H58,"0")</f>
        <v>150</v>
      </c>
      <c r="X59" s="315">
        <f>IFERROR(IF(X55="",0,X55),"0")+IFERROR(IF(X56="",0,X56),"0")+IFERROR(IF(X57="",0,X57),"0")+IFERROR(IF(X58="",0,X58),"0")</f>
        <v>1.4055</v>
      </c>
      <c r="Y59" s="316"/>
      <c r="Z59" s="31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675</v>
      </c>
      <c r="W60" s="315">
        <f>IFERROR(SUM(W55:W58),"0")</f>
        <v>675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60</v>
      </c>
      <c r="W415" s="314">
        <f t="shared" si="17"/>
        <v>63.36</v>
      </c>
      <c r="X415" s="36">
        <f>IFERROR(IF(W415=0,"",ROUNDUP(W415/H415,0)*0.01196),"")</f>
        <v>0.14352000000000001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11.363636363636363</v>
      </c>
      <c r="W423" s="315">
        <f>IFERROR(W414/H414,"0")+IFERROR(W415/H415,"0")+IFERROR(W416/H416,"0")+IFERROR(W417/H417,"0")+IFERROR(W418/H418,"0")+IFERROR(W419/H419,"0")+IFERROR(W420/H420,"0")+IFERROR(W421/H421,"0")+IFERROR(W422/H422,"0")</f>
        <v>12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0.14352000000000001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60</v>
      </c>
      <c r="W424" s="315">
        <f>IFERROR(SUM(W414:W422),"0")</f>
        <v>63.36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100</v>
      </c>
      <c r="W426" s="314">
        <f>IFERROR(IF(V426="",0,CEILING((V426/$H426),1)*$H426),"")</f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18.939393939393938</v>
      </c>
      <c r="W428" s="315">
        <f>IFERROR(W426/H426,"0")+IFERROR(W427/H427,"0")</f>
        <v>19</v>
      </c>
      <c r="X428" s="315">
        <f>IFERROR(IF(X426="",0,X426),"0")+IFERROR(IF(X427="",0,X427),"0")</f>
        <v>0.22724</v>
      </c>
      <c r="Y428" s="316"/>
      <c r="Z428" s="316"/>
    </row>
    <row r="429" spans="1:53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100</v>
      </c>
      <c r="W429" s="315">
        <f>IFERROR(SUM(W426:W427),"0")</f>
        <v>100.32000000000001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835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838.68000000000006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881.90909090909099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885.83999999999992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2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2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931.90909090909099</v>
      </c>
      <c r="W474" s="315">
        <f>GrossWeightTotalR+PalletQtyTotalR*25</f>
        <v>935.83999999999992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180.30303030303031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181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1.7762600000000002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675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163.68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0,00"/>
        <filter val="11,36"/>
        <filter val="150,00"/>
        <filter val="18,94"/>
        <filter val="180,30"/>
        <filter val="2"/>
        <filter val="60,00"/>
        <filter val="675,00"/>
        <filter val="835,00"/>
        <filter val="881,91"/>
        <filter val="931,91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2024-01-16T11:36:53Z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