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B042F0-95EB-4307-ADA4-80886AE034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X408" i="1" s="1"/>
  <c r="X409" i="1" s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X385" i="1"/>
  <c r="X387" i="1" s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8" i="1" s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X327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X319" i="1" s="1"/>
  <c r="N319" i="1"/>
  <c r="V316" i="1"/>
  <c r="V315" i="1"/>
  <c r="W314" i="1"/>
  <c r="X314" i="1" s="1"/>
  <c r="X315" i="1" s="1"/>
  <c r="N314" i="1"/>
  <c r="V312" i="1"/>
  <c r="V311" i="1"/>
  <c r="X310" i="1"/>
  <c r="W310" i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W247" i="1"/>
  <c r="X247" i="1" s="1"/>
  <c r="N247" i="1"/>
  <c r="W246" i="1"/>
  <c r="W249" i="1" s="1"/>
  <c r="W245" i="1"/>
  <c r="X245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W218" i="1"/>
  <c r="V218" i="1"/>
  <c r="X217" i="1"/>
  <c r="X218" i="1" s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L481" i="1" s="1"/>
  <c r="N199" i="1"/>
  <c r="W196" i="1"/>
  <c r="V196" i="1"/>
  <c r="W195" i="1"/>
  <c r="V195" i="1"/>
  <c r="X194" i="1"/>
  <c r="X195" i="1" s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W183" i="1" s="1"/>
  <c r="N166" i="1"/>
  <c r="V164" i="1"/>
  <c r="V163" i="1"/>
  <c r="X162" i="1"/>
  <c r="W162" i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W157" i="1" s="1"/>
  <c r="V152" i="1"/>
  <c r="W151" i="1"/>
  <c r="V151" i="1"/>
  <c r="X150" i="1"/>
  <c r="W150" i="1"/>
  <c r="N150" i="1"/>
  <c r="W149" i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H481" i="1" s="1"/>
  <c r="N136" i="1"/>
  <c r="V133" i="1"/>
  <c r="V132" i="1"/>
  <c r="X131" i="1"/>
  <c r="W131" i="1"/>
  <c r="N131" i="1"/>
  <c r="W130" i="1"/>
  <c r="N130" i="1"/>
  <c r="W129" i="1"/>
  <c r="X129" i="1" s="1"/>
  <c r="N129" i="1"/>
  <c r="V125" i="1"/>
  <c r="V124" i="1"/>
  <c r="W123" i="1"/>
  <c r="X123" i="1" s="1"/>
  <c r="N123" i="1"/>
  <c r="W122" i="1"/>
  <c r="X122" i="1" s="1"/>
  <c r="N122" i="1"/>
  <c r="W121" i="1"/>
  <c r="W124" i="1" s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W66" i="1"/>
  <c r="X66" i="1" s="1"/>
  <c r="N66" i="1"/>
  <c r="W65" i="1"/>
  <c r="X65" i="1" s="1"/>
  <c r="W64" i="1"/>
  <c r="X64" i="1" s="1"/>
  <c r="W63" i="1"/>
  <c r="W80" i="1" s="1"/>
  <c r="V60" i="1"/>
  <c r="V59" i="1"/>
  <c r="W58" i="1"/>
  <c r="W57" i="1"/>
  <c r="X57" i="1" s="1"/>
  <c r="N57" i="1"/>
  <c r="X56" i="1"/>
  <c r="W56" i="1"/>
  <c r="X55" i="1"/>
  <c r="W55" i="1"/>
  <c r="N55" i="1"/>
  <c r="V52" i="1"/>
  <c r="W51" i="1"/>
  <c r="V51" i="1"/>
  <c r="X50" i="1"/>
  <c r="W50" i="1"/>
  <c r="N50" i="1"/>
  <c r="W49" i="1"/>
  <c r="C481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N29" i="1"/>
  <c r="W28" i="1"/>
  <c r="X28" i="1" s="1"/>
  <c r="N28" i="1"/>
  <c r="W27" i="1"/>
  <c r="X27" i="1" s="1"/>
  <c r="N27" i="1"/>
  <c r="W26" i="1"/>
  <c r="X26" i="1" s="1"/>
  <c r="N26" i="1"/>
  <c r="V24" i="1"/>
  <c r="V471" i="1" s="1"/>
  <c r="V23" i="1"/>
  <c r="W22" i="1"/>
  <c r="W473" i="1" s="1"/>
  <c r="N22" i="1"/>
  <c r="H10" i="1"/>
  <c r="F9" i="1"/>
  <c r="A9" i="1"/>
  <c r="A10" i="1" s="1"/>
  <c r="D7" i="1"/>
  <c r="O6" i="1"/>
  <c r="N2" i="1"/>
  <c r="W41" i="1" l="1"/>
  <c r="X88" i="1"/>
  <c r="W99" i="1"/>
  <c r="X121" i="1"/>
  <c r="W454" i="1"/>
  <c r="X461" i="1"/>
  <c r="W81" i="1"/>
  <c r="X236" i="1"/>
  <c r="W243" i="1"/>
  <c r="W254" i="1"/>
  <c r="W329" i="1"/>
  <c r="W330" i="1"/>
  <c r="W387" i="1"/>
  <c r="W388" i="1"/>
  <c r="W442" i="1"/>
  <c r="W443" i="1"/>
  <c r="F10" i="1"/>
  <c r="X22" i="1"/>
  <c r="X23" i="1" s="1"/>
  <c r="W23" i="1"/>
  <c r="W24" i="1"/>
  <c r="W33" i="1"/>
  <c r="W37" i="1"/>
  <c r="W45" i="1"/>
  <c r="W59" i="1"/>
  <c r="D481" i="1"/>
  <c r="X63" i="1"/>
  <c r="X91" i="1"/>
  <c r="W110" i="1"/>
  <c r="W117" i="1"/>
  <c r="W132" i="1"/>
  <c r="X136" i="1"/>
  <c r="X154" i="1"/>
  <c r="X156" i="1" s="1"/>
  <c r="W191" i="1"/>
  <c r="X199" i="1"/>
  <c r="W225" i="1"/>
  <c r="W270" i="1"/>
  <c r="W306" i="1"/>
  <c r="X345" i="1"/>
  <c r="W347" i="1"/>
  <c r="W374" i="1"/>
  <c r="W375" i="1"/>
  <c r="W401" i="1"/>
  <c r="W402" i="1"/>
  <c r="W462" i="1"/>
  <c r="W470" i="1"/>
  <c r="X124" i="1"/>
  <c r="X98" i="1"/>
  <c r="X145" i="1"/>
  <c r="X163" i="1"/>
  <c r="X214" i="1"/>
  <c r="W98" i="1"/>
  <c r="W111" i="1"/>
  <c r="W265" i="1"/>
  <c r="O481" i="1"/>
  <c r="W301" i="1"/>
  <c r="X292" i="1"/>
  <c r="X300" i="1" s="1"/>
  <c r="W370" i="1"/>
  <c r="T481" i="1"/>
  <c r="W449" i="1"/>
  <c r="X447" i="1"/>
  <c r="X449" i="1" s="1"/>
  <c r="H9" i="1"/>
  <c r="V475" i="1"/>
  <c r="X29" i="1"/>
  <c r="X32" i="1" s="1"/>
  <c r="W32" i="1"/>
  <c r="W36" i="1"/>
  <c r="W40" i="1"/>
  <c r="W44" i="1"/>
  <c r="X58" i="1"/>
  <c r="X59" i="1" s="1"/>
  <c r="X67" i="1"/>
  <c r="X80" i="1" s="1"/>
  <c r="W89" i="1"/>
  <c r="X101" i="1"/>
  <c r="X110" i="1" s="1"/>
  <c r="G481" i="1"/>
  <c r="X130" i="1"/>
  <c r="X132" i="1" s="1"/>
  <c r="W133" i="1"/>
  <c r="W146" i="1"/>
  <c r="W156" i="1"/>
  <c r="W163" i="1"/>
  <c r="X166" i="1"/>
  <c r="X183" i="1" s="1"/>
  <c r="W184" i="1"/>
  <c r="X187" i="1"/>
  <c r="W190" i="1"/>
  <c r="W214" i="1"/>
  <c r="X221" i="1"/>
  <c r="X224" i="1" s="1"/>
  <c r="W224" i="1"/>
  <c r="W237" i="1"/>
  <c r="W236" i="1"/>
  <c r="W242" i="1"/>
  <c r="X239" i="1"/>
  <c r="X242" i="1" s="1"/>
  <c r="X246" i="1"/>
  <c r="W255" i="1"/>
  <c r="P481" i="1"/>
  <c r="W324" i="1"/>
  <c r="W337" i="1"/>
  <c r="W381" i="1"/>
  <c r="X377" i="1"/>
  <c r="X381" i="1" s="1"/>
  <c r="W382" i="1"/>
  <c r="W398" i="1"/>
  <c r="X426" i="1"/>
  <c r="X428" i="1" s="1"/>
  <c r="W450" i="1"/>
  <c r="W284" i="1"/>
  <c r="X282" i="1"/>
  <c r="X283" i="1" s="1"/>
  <c r="W409" i="1"/>
  <c r="W410" i="1"/>
  <c r="J9" i="1"/>
  <c r="W60" i="1"/>
  <c r="W88" i="1"/>
  <c r="W118" i="1"/>
  <c r="W145" i="1"/>
  <c r="W164" i="1"/>
  <c r="W266" i="1"/>
  <c r="W280" i="1"/>
  <c r="X278" i="1"/>
  <c r="X279" i="1" s="1"/>
  <c r="W283" i="1"/>
  <c r="W288" i="1"/>
  <c r="X286" i="1"/>
  <c r="X287" i="1" s="1"/>
  <c r="W300" i="1"/>
  <c r="X306" i="1"/>
  <c r="W307" i="1"/>
  <c r="X324" i="1"/>
  <c r="X329" i="1"/>
  <c r="X336" i="1"/>
  <c r="W363" i="1"/>
  <c r="X370" i="1"/>
  <c r="W371" i="1"/>
  <c r="S481" i="1"/>
  <c r="W423" i="1"/>
  <c r="W424" i="1"/>
  <c r="X437" i="1"/>
  <c r="W438" i="1"/>
  <c r="M481" i="1"/>
  <c r="X265" i="1"/>
  <c r="W276" i="1"/>
  <c r="N481" i="1"/>
  <c r="X274" i="1"/>
  <c r="X275" i="1" s="1"/>
  <c r="X397" i="1"/>
  <c r="B481" i="1"/>
  <c r="W472" i="1"/>
  <c r="W474" i="1" s="1"/>
  <c r="X49" i="1"/>
  <c r="X51" i="1" s="1"/>
  <c r="W52" i="1"/>
  <c r="E481" i="1"/>
  <c r="X113" i="1"/>
  <c r="X117" i="1" s="1"/>
  <c r="F481" i="1"/>
  <c r="W125" i="1"/>
  <c r="W152" i="1"/>
  <c r="X149" i="1"/>
  <c r="X151" i="1" s="1"/>
  <c r="I481" i="1"/>
  <c r="X190" i="1"/>
  <c r="X248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1" i="1" l="1"/>
  <c r="W475" i="1"/>
  <c r="X476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<sst xmlns="http://schemas.openxmlformats.org/spreadsheetml/2006/main" count="2015" uniqueCount="702">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</sst>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45311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0.375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2160</v>
      </c>
      <c r="W57" s="314">
        <f>IFERROR(IF(V57="",0,CEILING((V57/$H57),1)*$H57),"")</f>
        <v>2160</v>
      </c>
      <c r="X57" s="36">
        <f>IFERROR(IF(W57=0,"",ROUNDUP(W57/H57,0)*0.00937),"")</f>
        <v>4.4976000000000003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480</v>
      </c>
      <c r="W59" s="315">
        <f>IFERROR(W55/H55,"0")+IFERROR(W56/H56,"0")+IFERROR(W57/H57,"0")+IFERROR(W58/H58,"0")</f>
        <v>480</v>
      </c>
      <c r="X59" s="315">
        <f>IFERROR(IF(X55="",0,X55),"0")+IFERROR(IF(X56="",0,X56),"0")+IFERROR(IF(X57="",0,X57),"0")+IFERROR(IF(X58="",0,X58),"0")</f>
        <v>4.4976000000000003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2160</v>
      </c>
      <c r="W60" s="315">
        <f>IFERROR(SUM(W55:W58),"0")</f>
        <v>2160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450</v>
      </c>
      <c r="W415" s="314">
        <f t="shared" si="17"/>
        <v>454.08000000000004</v>
      </c>
      <c r="X415" s="36">
        <f>IFERROR(IF(W415=0,"",ROUNDUP(W415/H415,0)*0.01196),"")</f>
        <v>1.0285599999999999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85.22727272727272</v>
      </c>
      <c r="W423" s="315">
        <f>IFERROR(W414/H414,"0")+IFERROR(W415/H415,"0")+IFERROR(W416/H416,"0")+IFERROR(W417/H417,"0")+IFERROR(W418/H418,"0")+IFERROR(W419/H419,"0")+IFERROR(W420/H420,"0")+IFERROR(W421/H421,"0")+IFERROR(W422/H422,"0")</f>
        <v>86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1.0285599999999999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450</v>
      </c>
      <c r="W424" s="315">
        <f>IFERROR(SUM(W414:W422),"0")</f>
        <v>454.08000000000004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2610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2614.08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2755.8818181818178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2760.24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5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5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2880.8818181818178</v>
      </c>
      <c r="W474" s="315">
        <f>GrossWeightTotalR+PalletQtyTotalR*25</f>
        <v>2885.24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565.22727272727275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566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5.52616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2160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454.08000000000004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2 160,00"/>
        <filter val="2 610,00"/>
        <filter val="2 755,88"/>
        <filter val="2 880,88"/>
        <filter val="450,00"/>
        <filter val="480,00"/>
        <filter val="5"/>
        <filter val="565,23"/>
        <filter val="85,23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