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091E17AC-CF72-4C85-91C1-422EFB1C119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Заказ!$D$1:$D$414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3" i="102" l="1"/>
  <c r="E4" i="102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9" i="102"/>
  <c r="AA50" i="102"/>
  <c r="AC50" i="102"/>
  <c r="AC49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<sst xmlns="http://schemas.openxmlformats.org/spreadsheetml/2006/main" count="53" uniqueCount="53">
  <si>
    <t>Заказ</t>
  </si>
  <si>
    <t>ВЕС</t>
  </si>
  <si>
    <t>ПОКОМ</t>
  </si>
  <si>
    <t xml:space="preserve"> 018  Сосиски Рубленые, Вязанка вискофан  ВЕС.ПОКОМ</t>
  </si>
  <si>
    <t xml:space="preserve"> 058  Колбаса Докторская Особая ТМ Особый рецепт, 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</si>
  <si>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</si>
  <si>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</si>
  <si>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</si>
  <si>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</si>
  <si>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</si>
  <si>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</si>
  <si>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230  Колбаса Молочная Особая ТМ Особый рецепт, п/а, ВЕС. ПОКОМ</t>
  </si>
  <si>
    <t xml:space="preserve"> 239  Колбаса Салями запеч Дугушка, оболочка вектор, ВЕС, ТМ Стародворье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</si>
  <si>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</si>
  <si>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</si>
  <si>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</si>
  <si>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</si>
  <si>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</si>
  <si>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</si>
  <si>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</si>
  <si>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</si>
  <si>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</si>
  <si>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</si>
  <si>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</si>
  <si>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</si>
  <si>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</si>
  <si>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</si>
  <si>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</si>
  <si>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</si>
  <si>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</si>
  <si>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</si>
  <si>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</si>
  <si>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</si>
  <si>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</si>
  <si>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>Колбаса Сервелат Филейбургский с копченой грудинкой, в/у 0,35 кг срез, БАВАРУШКА ПОКОМ</t>
  </si>
  <si>
    <t xml:space="preserve"> 278  Сосиски Сочинки с сочным окороком, МГС 0.4кг,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</si>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</sst>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1" fillId="6" borderId="7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top" wrapText="1" indent="2"/>
    </xf>
    <xf numFmtId="0" fontId="8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top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1" fontId="4" fillId="2" borderId="5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vertical="top" wrapText="1" indent="2"/>
    </xf>
    <xf numFmtId="0" fontId="8" fillId="2" borderId="11" xfId="0" applyFont="1" applyFill="1" applyBorder="1" applyAlignment="1">
      <alignment vertical="top" wrapText="1" indent="2"/>
    </xf>
    <xf numFmtId="0" fontId="4" fillId="2" borderId="6" xfId="0" applyFont="1" applyFill="1" applyBorder="1" applyAlignment="1">
      <alignment vertical="top"/>
    </xf>
    <xf numFmtId="0" fontId="4" fillId="0" borderId="6" xfId="0" applyFont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CEDF4"/>
      <color rgb="FFE3F5F9"/>
      <color rgb="FFC3EBF3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9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016  Сосиски Вязанка Молочные, Вязанка вискофан  ВЕС.ПОКОМ</v>
          </cell>
          <cell r="C4">
            <v>180</v>
          </cell>
        </row>
        <row r="5">
          <cell r="B5" t="str">
            <v xml:space="preserve"> 017  Сосиски Вязанка Сливочные, Вязанка амицел ВЕС.ПОКОМ</v>
          </cell>
          <cell r="C5">
            <v>200</v>
          </cell>
        </row>
        <row r="6">
          <cell r="B6" t="str">
            <v xml:space="preserve"> 018  Сосиски Рубленые, Вязанка вискофан  ВЕС.ПОКОМ</v>
          </cell>
          <cell r="C6">
            <v>60</v>
          </cell>
        </row>
        <row r="7">
          <cell r="B7" t="str">
            <v xml:space="preserve"> 058  Колбаса Докторская Особая ТМ Особый рецепт,  0,5кг, ПОКОМ</v>
          </cell>
          <cell r="C7">
            <v>50</v>
          </cell>
        </row>
        <row r="8">
          <cell r="B8" t="str">
            <v xml:space="preserve"> 092  Сосиски Баварские с сыром,  0.35кг,ПОКОМ</v>
          </cell>
          <cell r="C8">
            <v>36</v>
          </cell>
        </row>
        <row r="9">
          <cell r="B9" t="str">
            <v xml:space="preserve"> 096  Сосиски Баварские,  0.35кг,ПОКОМ</v>
          </cell>
          <cell r="C9">
            <v>60</v>
          </cell>
        </row>
        <row r="10">
          <cell r="B10" t="str">
            <v xml:space="preserve"> 117  Колбаса Сервелат Филейбургский с ароматными пряностями, в/у 0,35 кг срез, БАВАРУШКА ПОКОМ</v>
          </cell>
          <cell r="C10">
            <v>36</v>
          </cell>
        </row>
        <row r="11">
          <cell r="B11" t="str">
            <v xml:space="preserve"> 118  Колбаса Сервелат Филейбургский с филе сочного окорока, в/у 0,35 кг срез, БАВАРУШКА ПОКОМ</v>
          </cell>
          <cell r="C11">
            <v>36</v>
          </cell>
        </row>
        <row r="12">
          <cell r="B12" t="str">
            <v xml:space="preserve"> 200  Ветчина Дугушка ТМ Стародворье, вектор в/у    ПОКОМ</v>
          </cell>
          <cell r="C12">
            <v>50</v>
          </cell>
        </row>
        <row r="13">
          <cell r="B13" t="str">
            <v xml:space="preserve"> 217  Колбаса Докторская Дугушка, ВЕС, НЕ ГОСТ, ТМ Стародворье ПОКОМ</v>
          </cell>
          <cell r="C13">
            <v>180</v>
          </cell>
        </row>
        <row r="14">
          <cell r="B14" t="str">
            <v xml:space="preserve"> 219  Колбаса Докторская Особая ТМ Особый рецепт, ВЕС  ПОКОМ</v>
          </cell>
          <cell r="C14">
            <v>1500</v>
          </cell>
        </row>
        <row r="15">
          <cell r="B15" t="str">
            <v xml:space="preserve"> 225  Колбаса Дугушка со шпиком, ВЕС, ТМ Стародворье   ПОКОМ</v>
          </cell>
          <cell r="C15">
            <v>30</v>
          </cell>
        </row>
        <row r="16">
          <cell r="B16" t="str">
            <v xml:space="preserve"> 230  Колбаса Молочная Особая ТМ Особый рецепт, п/а, ВЕС. ПОКОМ</v>
          </cell>
          <cell r="C16">
            <v>1500</v>
          </cell>
        </row>
        <row r="17">
          <cell r="B17" t="str">
            <v xml:space="preserve"> 239  Колбаса Салями запеч Дугушка, оболочка вектор, ВЕС, ТМ Стародворье  ПОКОМ</v>
          </cell>
          <cell r="C17">
            <v>50</v>
          </cell>
        </row>
        <row r="18">
          <cell r="B18" t="str">
            <v xml:space="preserve"> 247  Сардельки Нежные, ВЕС.  ПОКОМ</v>
          </cell>
          <cell r="C18">
            <v>150</v>
          </cell>
        </row>
        <row r="19">
          <cell r="B19" t="str">
            <v xml:space="preserve"> 248  Сардельки Сочные ТМ Особый рецепт,   ПОКОМ</v>
          </cell>
          <cell r="C19">
            <v>600</v>
          </cell>
        </row>
        <row r="20">
          <cell r="B20" t="str">
            <v xml:space="preserve"> 250  Сардельки стародворские с говядиной в обол. NDX, ВЕС. ПОКОМ</v>
          </cell>
          <cell r="C20">
            <v>100</v>
          </cell>
        </row>
        <row r="21">
          <cell r="B21" t="str">
            <v xml:space="preserve"> 255  Сосиски Молочные для завтрака ТМ Особый рецепт, п/а МГС, ВЕС, ТМ Стародворье  ПОКОМ</v>
          </cell>
          <cell r="C21">
            <v>200</v>
          </cell>
        </row>
        <row r="22">
          <cell r="B22" t="str">
            <v xml:space="preserve"> 257  Сосиски Молочные оригинальные ТМ Особый рецепт, ВЕС.   ПОКОМ</v>
          </cell>
          <cell r="C22">
            <v>260</v>
          </cell>
        </row>
        <row r="23">
          <cell r="B23" t="str">
            <v xml:space="preserve"> 263  Шпикачки Стародворские, ВЕС.  ПОКОМ</v>
          </cell>
          <cell r="C23">
            <v>80</v>
          </cell>
        </row>
        <row r="24">
          <cell r="B24" t="str">
            <v xml:space="preserve"> 265  Колбаса Балыкбургская, ВЕС, ТМ Баварушка  ПОКОМ</v>
          </cell>
          <cell r="C24">
            <v>400</v>
          </cell>
        </row>
        <row r="25">
          <cell r="B25" t="str">
            <v xml:space="preserve"> 266  Колбаса Филейбургская с сочным окороком, ВЕС, ТМ Баварушка  ПОКОМ</v>
          </cell>
          <cell r="C25">
            <v>150</v>
          </cell>
        </row>
        <row r="26">
          <cell r="B26" t="str">
            <v xml:space="preserve"> 266  Колбаса Салями Филейбургская зернистая, ВЕС, ТМ Баварушка  ПОКОМ</v>
          </cell>
          <cell r="C26">
            <v>150</v>
          </cell>
        </row>
        <row r="27">
          <cell r="B27" t="str">
            <v xml:space="preserve"> 273  Сосиски Сочинки с сочной грудинкой, МГС 0.3кг,   ПОКОМ</v>
          </cell>
          <cell r="C27">
            <v>150</v>
          </cell>
        </row>
        <row r="28">
          <cell r="B28" t="str">
            <v xml:space="preserve"> 278  Сосиски Сочинки с сочным окороком, МГС 0.4кг,   ПОКОМ</v>
          </cell>
          <cell r="C28">
            <v>60</v>
          </cell>
        </row>
        <row r="29">
          <cell r="B29" t="str">
            <v xml:space="preserve"> 283  Сосиски Сочинки, ВЕС, ТМ Стародворье ПОКОМ</v>
          </cell>
          <cell r="C29">
            <v>100</v>
          </cell>
        </row>
        <row r="30">
          <cell r="B30" t="str">
            <v xml:space="preserve"> 325  Сосиски Сочинки молочные Стародворье, ВЕС ПОКОМ</v>
          </cell>
          <cell r="C30">
            <v>50</v>
          </cell>
        </row>
        <row r="31">
          <cell r="B31" t="str">
            <v xml:space="preserve"> 297  Колбаса Мясорубская с рубленой грудинкой ВЕС ТМ Стародворье  ПОКОМ</v>
          </cell>
          <cell r="C31">
            <v>280</v>
          </cell>
        </row>
        <row r="32">
          <cell r="B32" t="str">
            <v xml:space="preserve"> 301  Сосиски Сочинки по-баварски с сыром,  0.4кг, ТМ Стародворье  ПОКОМ</v>
          </cell>
          <cell r="C32">
            <v>150</v>
          </cell>
        </row>
        <row r="33">
          <cell r="B33" t="str">
            <v xml:space="preserve"> 302  Сосиски Сочинки по-баварски,  0.4кг, ТМ Стародворье  ПОКОМ</v>
          </cell>
          <cell r="C33">
            <v>96</v>
          </cell>
        </row>
        <row r="34">
          <cell r="B34" t="str">
            <v xml:space="preserve"> 304  Колбаса Салями Мясорубская с рубленным шпиком ВЕС ТМ Стародворье  ПОКОМ</v>
          </cell>
          <cell r="C34">
            <v>30</v>
          </cell>
        </row>
        <row r="35">
          <cell r="B35" t="str">
            <v xml:space="preserve"> 305  Колбаса Сервелат Мясорубский с мелкорубленным окороком в/у  ТМ Стародворье ВЕС   ПОКОМ</v>
          </cell>
          <cell r="C35">
            <v>30</v>
          </cell>
        </row>
        <row r="36">
          <cell r="B36" t="str">
            <v xml:space="preserve"> 309  Сосиски Сочинки с сыром 0,4 кг ТМ Стародворье  ПОКОМ</v>
          </cell>
          <cell r="C36">
            <v>120</v>
          </cell>
        </row>
        <row r="37">
          <cell r="B37" t="str">
            <v xml:space="preserve"> 316  Колбаса Нежная ТМ Зареченские ВЕС  ПОКОМ</v>
          </cell>
          <cell r="C37">
            <v>40</v>
          </cell>
        </row>
        <row r="38">
          <cell r="B38" t="str">
            <v xml:space="preserve"> 317 Колбаса Сервелат Рижский ТМ Зареченские, ВЕС  ПОКОМ</v>
          </cell>
          <cell r="C38">
            <v>120</v>
          </cell>
        </row>
        <row r="39">
          <cell r="B39" t="str">
            <v xml:space="preserve"> 318  Сосиски Датские ТМ Зареченские, ВЕС  ПОКОМ</v>
          </cell>
          <cell r="C39">
            <v>1200</v>
          </cell>
        </row>
        <row r="40">
          <cell r="B40" t="str">
            <v xml:space="preserve"> 321  Колбаса Сервелат Пражский ТМ Зареченские, ВЕС ПОКОМ</v>
          </cell>
          <cell r="C40">
            <v>100</v>
          </cell>
        </row>
        <row r="41">
          <cell r="B41" t="str">
            <v xml:space="preserve"> 322  Колбаса Сочинка с сочным окороком 0,45кг   ПОКОМ</v>
          </cell>
          <cell r="C41">
            <v>60</v>
          </cell>
        </row>
        <row r="42">
          <cell r="B42" t="str">
            <v xml:space="preserve"> 327  Сосиски Сочинки с сыром ТМ Стародворье, ВЕС ПОКОМ</v>
          </cell>
          <cell r="C42">
            <v>180</v>
          </cell>
        </row>
        <row r="43">
          <cell r="B43" t="str">
            <v xml:space="preserve"> 329  Сардельки Сочинки с сыром Стародворье ТМ, 0,4 кг. ПОКОМ</v>
          </cell>
          <cell r="C43">
            <v>120</v>
          </cell>
        </row>
        <row r="44">
          <cell r="B44" t="str">
            <v>Сосиски Сочинки Сливочные 0,4 кг ТМ Стародворье  ПОКОМ, шт</v>
          </cell>
          <cell r="C44">
            <v>36</v>
          </cell>
        </row>
        <row r="45">
          <cell r="B45" t="str">
            <v>Сосиски Сочинки Молочные 0,4 кг ТМ Стародворье  ПОКОМ, шт</v>
          </cell>
          <cell r="C45">
            <v>240</v>
          </cell>
        </row>
        <row r="46">
          <cell r="B46" t="str">
            <v>Колбаса Сервелат Филейбургский с копченой грудинкой, в/у 0,35 кг срез, БАВАРУШКА ПОКОМ</v>
          </cell>
          <cell r="C46">
            <v>24</v>
          </cell>
        </row>
        <row r="47">
          <cell r="B47" t="str">
            <v>Колбаса Сочинка по-европейски с сочной грудинкой ТМ Стародворье в оболочке фиброуз в ва ПОКОМ, кг</v>
          </cell>
          <cell r="C47">
            <v>150</v>
          </cell>
        </row>
        <row r="48">
          <cell r="B48" t="str">
            <v>Колбаса Сочинка по-фински с сочным окороком ТМ Стародворье в оболочке фиброуз в ва ПОКОМ, кг</v>
          </cell>
          <cell r="C48">
            <v>150</v>
          </cell>
        </row>
        <row r="49">
          <cell r="B49" t="str">
            <v>Колбаса Сочинка рубленая  в/к ТМ Стародворье в оболочке фиброуз в ва ПОКОМ, кг</v>
          </cell>
          <cell r="C49">
            <v>150</v>
          </cell>
        </row>
        <row r="50">
          <cell r="B50" t="str">
            <v>Колбаса Сочинка Зернистая  в/к ТМ Стародворье в оболочке фиброуз в ва ПОКОМ, кг</v>
          </cell>
          <cell r="C50">
            <v>150</v>
          </cell>
        </row>
        <row r="51">
          <cell r="B51" t="str">
            <v>Кавказская из индейки 0,950 (шт.)</v>
          </cell>
          <cell r="C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50"/>
  <sheetViews>
    <sheetView tabSelected="1" topLeftCell="B1" zoomScale="80" zoomScaleNormal="80" workbookViewId="0">
      <selection activeCell="L8" sqref="L8"/>
    </sheetView>
  </sheetViews>
  <sheetFormatPr defaultRowHeight="18.75" outlineLevelRow="1" x14ac:dyDescent="0.25"/>
  <cols>
    <col min="1" max="1" width="2.5703125" customWidth="1"/>
    <col min="2" max="2" width="94.7109375" style="25" customWidth="1"/>
    <col min="3" max="3" width="11.85546875" style="2" hidden="1" customWidth="1"/>
    <col min="4" max="4" width="12.42578125" style="2" customWidth="1"/>
    <col min="5" max="5" width="17.140625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9.5" thickBot="1" x14ac:dyDescent="0.3"/>
    <row r="2" spans="2:29" ht="32.25" thickBot="1" x14ac:dyDescent="0.3">
      <c r="B2" s="26"/>
      <c r="C2" s="23"/>
      <c r="D2" s="28" t="s">
        <v>0</v>
      </c>
      <c r="E2" s="29" t="s">
        <v>52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18" t="s">
        <v>1</v>
      </c>
      <c r="Z2" s="15"/>
      <c r="AA2" s="18" t="s">
        <v>21</v>
      </c>
      <c r="AB2" s="15"/>
      <c r="AC2" s="19" t="s">
        <v>22</v>
      </c>
    </row>
    <row r="3" spans="2:29" s="4" customFormat="1" ht="19.5" thickBot="1" x14ac:dyDescent="0.3">
      <c r="B3" s="21" t="s">
        <v>2</v>
      </c>
      <c r="C3" s="21"/>
      <c r="D3" s="17">
        <f>SUM(D4:D50)</f>
        <v>9844</v>
      </c>
      <c r="E3" s="20">
        <f>SUM(E4:E50)</f>
        <v>9063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3"/>
      <c r="Z3" s="16"/>
      <c r="AA3" s="14">
        <f>SUM(AA4:AA50)</f>
        <v>8899.82</v>
      </c>
      <c r="AB3" s="16"/>
      <c r="AC3" s="14" t="e">
        <f>SUM(AC4:AC50)</f>
        <v>#REF!</v>
      </c>
    </row>
    <row r="4" spans="2:29" ht="16.5" customHeight="1" outlineLevel="1" x14ac:dyDescent="0.25">
      <c r="B4" s="32" t="s">
        <v>23</v>
      </c>
      <c r="C4" s="34">
        <v>1</v>
      </c>
      <c r="D4" s="30">
        <f>VLOOKUP(B4,[1]Заказ!$B$4:$C$51,2,0)</f>
        <v>180</v>
      </c>
      <c r="E4" s="35">
        <f t="shared" ref="E4:E13" si="0">D4*C4</f>
        <v>180</v>
      </c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9"/>
      <c r="R4" s="9"/>
      <c r="S4" s="9"/>
      <c r="T4" s="9"/>
      <c r="U4" s="9"/>
      <c r="V4" s="10"/>
      <c r="W4" s="10"/>
      <c r="X4" s="9"/>
      <c r="Y4" s="12">
        <v>1</v>
      </c>
      <c r="Z4" s="9"/>
      <c r="AA4" s="12">
        <f>Y4*D4</f>
        <v>180</v>
      </c>
      <c r="AB4" s="9"/>
      <c r="AC4" s="12" t="e">
        <f>Y4*#REF!</f>
        <v>#REF!</v>
      </c>
    </row>
    <row r="5" spans="2:29" ht="16.5" customHeight="1" outlineLevel="1" x14ac:dyDescent="0.25">
      <c r="B5" s="27" t="s">
        <v>24</v>
      </c>
      <c r="C5" s="22">
        <v>1</v>
      </c>
      <c r="D5" s="11">
        <f>VLOOKUP(B5,[1]Заказ!$B$4:$C$51,2,0)</f>
        <v>200</v>
      </c>
      <c r="E5" s="31">
        <f t="shared" si="0"/>
        <v>200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2">
        <v>1</v>
      </c>
      <c r="Z5" s="9"/>
      <c r="AA5" s="12">
        <f>Y5*D5</f>
        <v>200</v>
      </c>
      <c r="AB5" s="9"/>
      <c r="AC5" s="12" t="e">
        <f>Y5*#REF!</f>
        <v>#REF!</v>
      </c>
    </row>
    <row r="6" spans="2:29" ht="16.5" customHeight="1" outlineLevel="1" x14ac:dyDescent="0.25">
      <c r="B6" s="27" t="s">
        <v>3</v>
      </c>
      <c r="C6" s="22">
        <v>1</v>
      </c>
      <c r="D6" s="11">
        <f>VLOOKUP(B6,[1]Заказ!$B$4:$C$51,2,0)</f>
        <v>60</v>
      </c>
      <c r="E6" s="31">
        <f t="shared" si="0"/>
        <v>60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2">
        <v>1</v>
      </c>
      <c r="Z6" s="9"/>
      <c r="AA6" s="12">
        <f>Y6*D6</f>
        <v>60</v>
      </c>
      <c r="AB6" s="9"/>
      <c r="AC6" s="12" t="e">
        <f>Y6*#REF!</f>
        <v>#REF!</v>
      </c>
    </row>
    <row r="7" spans="2:29" ht="16.5" customHeight="1" outlineLevel="1" x14ac:dyDescent="0.25">
      <c r="B7" s="27" t="s">
        <v>4</v>
      </c>
      <c r="C7" s="22">
        <v>0.5</v>
      </c>
      <c r="D7" s="11">
        <f>VLOOKUP(B7,[1]Заказ!$B$4:$C$51,2,0)</f>
        <v>50</v>
      </c>
      <c r="E7" s="31">
        <f t="shared" si="0"/>
        <v>25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2">
        <v>0.5</v>
      </c>
      <c r="Z7" s="9"/>
      <c r="AA7" s="12">
        <f>Y7*D7</f>
        <v>25</v>
      </c>
      <c r="AB7" s="9"/>
      <c r="AC7" s="12" t="e">
        <f>Y7*#REF!</f>
        <v>#REF!</v>
      </c>
    </row>
    <row r="8" spans="2:29" ht="16.5" customHeight="1" outlineLevel="1" x14ac:dyDescent="0.25">
      <c r="B8" s="27" t="s">
        <v>47</v>
      </c>
      <c r="C8" s="22">
        <v>0.35</v>
      </c>
      <c r="D8" s="11">
        <f>VLOOKUP(B8,[1]Заказ!$B$4:$C$51,2,0)</f>
        <v>36</v>
      </c>
      <c r="E8" s="31">
        <f t="shared" si="0"/>
        <v>12.6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2">
        <v>0.42</v>
      </c>
      <c r="Z8" s="9"/>
      <c r="AA8" s="12">
        <f>Y8*D8</f>
        <v>15.12</v>
      </c>
      <c r="AB8" s="9"/>
      <c r="AC8" s="12" t="e">
        <f>Y8*#REF!</f>
        <v>#REF!</v>
      </c>
    </row>
    <row r="9" spans="2:29" ht="16.5" customHeight="1" outlineLevel="1" x14ac:dyDescent="0.25">
      <c r="B9" s="27" t="s">
        <v>49</v>
      </c>
      <c r="C9" s="22">
        <v>0.35</v>
      </c>
      <c r="D9" s="11">
        <f>VLOOKUP(B9,[1]Заказ!$B$4:$C$51,2,0)</f>
        <v>60</v>
      </c>
      <c r="E9" s="31">
        <f t="shared" si="0"/>
        <v>21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2">
        <v>0.42</v>
      </c>
      <c r="Z9" s="9"/>
      <c r="AA9" s="12">
        <f>Y9*D9</f>
        <v>25.2</v>
      </c>
      <c r="AB9" s="9"/>
      <c r="AC9" s="12" t="e">
        <f>Y9*#REF!</f>
        <v>#REF!</v>
      </c>
    </row>
    <row r="10" spans="2:29" ht="16.5" customHeight="1" outlineLevel="1" x14ac:dyDescent="0.25">
      <c r="B10" s="27" t="s">
        <v>5</v>
      </c>
      <c r="C10" s="22">
        <v>0.35</v>
      </c>
      <c r="D10" s="11">
        <f>VLOOKUP(B10,[1]Заказ!$B$4:$C$51,2,0)</f>
        <v>36</v>
      </c>
      <c r="E10" s="31">
        <f t="shared" si="0"/>
        <v>12.6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2">
        <v>0.35</v>
      </c>
      <c r="Z10" s="9"/>
      <c r="AA10" s="12">
        <f>Y10*D10</f>
        <v>12.6</v>
      </c>
      <c r="AB10" s="9"/>
      <c r="AC10" s="12" t="e">
        <f>Y10*#REF!</f>
        <v>#REF!</v>
      </c>
    </row>
    <row r="11" spans="2:29" ht="16.5" customHeight="1" outlineLevel="1" x14ac:dyDescent="0.25">
      <c r="B11" s="27" t="s">
        <v>6</v>
      </c>
      <c r="C11" s="22">
        <v>0.35</v>
      </c>
      <c r="D11" s="11">
        <f>VLOOKUP(B11,[1]Заказ!$B$4:$C$51,2,0)</f>
        <v>36</v>
      </c>
      <c r="E11" s="31">
        <f t="shared" si="0"/>
        <v>12.6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2">
        <v>0.35</v>
      </c>
      <c r="Z11" s="9"/>
      <c r="AA11" s="12">
        <f>Y11*D11</f>
        <v>12.6</v>
      </c>
      <c r="AB11" s="9"/>
      <c r="AC11" s="12" t="e">
        <f>Y11*#REF!</f>
        <v>#REF!</v>
      </c>
    </row>
    <row r="12" spans="2:29" ht="16.5" customHeight="1" outlineLevel="1" x14ac:dyDescent="0.25">
      <c r="B12" s="27" t="s">
        <v>7</v>
      </c>
      <c r="C12" s="22">
        <v>1</v>
      </c>
      <c r="D12" s="11">
        <f>VLOOKUP(B12,[1]Заказ!$B$4:$C$51,2,0)</f>
        <v>50</v>
      </c>
      <c r="E12" s="31">
        <f t="shared" si="0"/>
        <v>50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2">
        <v>1</v>
      </c>
      <c r="Z12" s="9"/>
      <c r="AA12" s="12">
        <f>Y12*D12</f>
        <v>50</v>
      </c>
      <c r="AB12" s="9"/>
      <c r="AC12" s="12" t="e">
        <f>Y12*#REF!</f>
        <v>#REF!</v>
      </c>
    </row>
    <row r="13" spans="2:29" ht="16.5" customHeight="1" outlineLevel="1" x14ac:dyDescent="0.25">
      <c r="B13" s="27" t="s">
        <v>8</v>
      </c>
      <c r="C13" s="22">
        <v>1</v>
      </c>
      <c r="D13" s="11">
        <f>VLOOKUP(B13,[1]Заказ!$B$4:$C$51,2,0)</f>
        <v>180</v>
      </c>
      <c r="E13" s="31">
        <f t="shared" si="0"/>
        <v>180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2">
        <v>1</v>
      </c>
      <c r="Z13" s="9"/>
      <c r="AA13" s="12">
        <f>Y13*D13</f>
        <v>180</v>
      </c>
      <c r="AB13" s="9"/>
      <c r="AC13" s="12" t="e">
        <f>Y13*#REF!</f>
        <v>#REF!</v>
      </c>
    </row>
    <row r="14" spans="2:29" ht="16.5" customHeight="1" outlineLevel="1" x14ac:dyDescent="0.25">
      <c r="B14" s="27" t="s">
        <v>9</v>
      </c>
      <c r="C14" s="22">
        <v>1</v>
      </c>
      <c r="D14" s="11">
        <f>VLOOKUP(B14,[1]Заказ!$B$4:$C$51,2,0)</f>
        <v>1500</v>
      </c>
      <c r="E14" s="31">
        <f t="shared" ref="E14:E37" si="1">D14*C14</f>
        <v>1500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2">
        <v>1</v>
      </c>
      <c r="Z14" s="9"/>
      <c r="AA14" s="12">
        <f>Y14*D14</f>
        <v>1500</v>
      </c>
      <c r="AB14" s="9"/>
      <c r="AC14" s="12" t="e">
        <f>Y14*#REF!</f>
        <v>#REF!</v>
      </c>
    </row>
    <row r="15" spans="2:29" ht="16.5" customHeight="1" outlineLevel="1" x14ac:dyDescent="0.25">
      <c r="B15" s="27" t="s">
        <v>10</v>
      </c>
      <c r="C15" s="22">
        <v>1</v>
      </c>
      <c r="D15" s="11">
        <f>VLOOKUP(B15,[1]Заказ!$B$4:$C$51,2,0)</f>
        <v>30</v>
      </c>
      <c r="E15" s="31">
        <f t="shared" si="1"/>
        <v>30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2">
        <v>1</v>
      </c>
      <c r="Z15" s="9"/>
      <c r="AA15" s="12">
        <f>Y15*D15</f>
        <v>30</v>
      </c>
      <c r="AB15" s="9"/>
      <c r="AC15" s="12" t="e">
        <f>Y15*#REF!</f>
        <v>#REF!</v>
      </c>
    </row>
    <row r="16" spans="2:29" ht="16.5" customHeight="1" outlineLevel="1" x14ac:dyDescent="0.25">
      <c r="B16" s="27" t="s">
        <v>11</v>
      </c>
      <c r="C16" s="22">
        <v>1</v>
      </c>
      <c r="D16" s="11">
        <f>VLOOKUP(B16,[1]Заказ!$B$4:$C$51,2,0)</f>
        <v>1500</v>
      </c>
      <c r="E16" s="31">
        <f t="shared" si="1"/>
        <v>1500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2">
        <v>1</v>
      </c>
      <c r="Z16" s="9"/>
      <c r="AA16" s="12">
        <f>Y16*D16</f>
        <v>1500</v>
      </c>
      <c r="AB16" s="9"/>
      <c r="AC16" s="12" t="e">
        <f>Y16*#REF!</f>
        <v>#REF!</v>
      </c>
    </row>
    <row r="17" spans="2:29" ht="16.5" customHeight="1" outlineLevel="1" x14ac:dyDescent="0.25">
      <c r="B17" s="27" t="s">
        <v>12</v>
      </c>
      <c r="C17" s="22">
        <v>1</v>
      </c>
      <c r="D17" s="11">
        <f>VLOOKUP(B17,[1]Заказ!$B$4:$C$51,2,0)</f>
        <v>50</v>
      </c>
      <c r="E17" s="31">
        <f t="shared" si="1"/>
        <v>50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2">
        <v>1</v>
      </c>
      <c r="Z17" s="9"/>
      <c r="AA17" s="12">
        <f>Y17*D17</f>
        <v>50</v>
      </c>
      <c r="AB17" s="9"/>
      <c r="AC17" s="12" t="e">
        <f>Y17*#REF!</f>
        <v>#REF!</v>
      </c>
    </row>
    <row r="18" spans="2:29" ht="16.5" customHeight="1" outlineLevel="1" x14ac:dyDescent="0.25">
      <c r="B18" s="27" t="s">
        <v>13</v>
      </c>
      <c r="C18" s="22">
        <v>1</v>
      </c>
      <c r="D18" s="11">
        <f>VLOOKUP(B18,[1]Заказ!$B$4:$C$51,2,0)</f>
        <v>150</v>
      </c>
      <c r="E18" s="31">
        <f t="shared" si="1"/>
        <v>150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2">
        <v>1</v>
      </c>
      <c r="Z18" s="9"/>
      <c r="AA18" s="12">
        <f>Y18*D18</f>
        <v>150</v>
      </c>
      <c r="AB18" s="9"/>
      <c r="AC18" s="12" t="e">
        <f>Y18*#REF!</f>
        <v>#REF!</v>
      </c>
    </row>
    <row r="19" spans="2:29" ht="16.5" customHeight="1" outlineLevel="1" x14ac:dyDescent="0.25">
      <c r="B19" s="27" t="s">
        <v>14</v>
      </c>
      <c r="C19" s="22">
        <v>1</v>
      </c>
      <c r="D19" s="11">
        <f>VLOOKUP(B19,[1]Заказ!$B$4:$C$51,2,0)</f>
        <v>600</v>
      </c>
      <c r="E19" s="31">
        <f t="shared" si="1"/>
        <v>600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2">
        <v>1</v>
      </c>
      <c r="Z19" s="9"/>
      <c r="AA19" s="12">
        <f>Y19*D19</f>
        <v>600</v>
      </c>
      <c r="AB19" s="9"/>
      <c r="AC19" s="12" t="e">
        <f>Y19*#REF!</f>
        <v>#REF!</v>
      </c>
    </row>
    <row r="20" spans="2:29" ht="16.5" customHeight="1" outlineLevel="1" x14ac:dyDescent="0.25">
      <c r="B20" s="27" t="s">
        <v>15</v>
      </c>
      <c r="C20" s="22">
        <v>1</v>
      </c>
      <c r="D20" s="11">
        <f>VLOOKUP(B20,[1]Заказ!$B$4:$C$51,2,0)</f>
        <v>100</v>
      </c>
      <c r="E20" s="31">
        <f t="shared" si="1"/>
        <v>100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2">
        <v>1</v>
      </c>
      <c r="Z20" s="9"/>
      <c r="AA20" s="12">
        <f>Y20*D20</f>
        <v>100</v>
      </c>
      <c r="AB20" s="9"/>
      <c r="AC20" s="12" t="e">
        <f>Y20*#REF!</f>
        <v>#REF!</v>
      </c>
    </row>
    <row r="21" spans="2:29" ht="16.5" customHeight="1" outlineLevel="1" x14ac:dyDescent="0.25">
      <c r="B21" s="27" t="s">
        <v>16</v>
      </c>
      <c r="C21" s="22">
        <v>1</v>
      </c>
      <c r="D21" s="11">
        <f>VLOOKUP(B21,[1]Заказ!$B$4:$C$51,2,0)</f>
        <v>200</v>
      </c>
      <c r="E21" s="31">
        <f t="shared" si="1"/>
        <v>200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2">
        <v>1</v>
      </c>
      <c r="Z21" s="9"/>
      <c r="AA21" s="12">
        <f>Y21*D21</f>
        <v>200</v>
      </c>
      <c r="AB21" s="9"/>
      <c r="AC21" s="12" t="e">
        <f>Y21*#REF!</f>
        <v>#REF!</v>
      </c>
    </row>
    <row r="22" spans="2:29" ht="16.5" customHeight="1" outlineLevel="1" x14ac:dyDescent="0.25">
      <c r="B22" s="27" t="s">
        <v>17</v>
      </c>
      <c r="C22" s="22">
        <v>1</v>
      </c>
      <c r="D22" s="11">
        <f>VLOOKUP(B22,[1]Заказ!$B$4:$C$51,2,0)</f>
        <v>260</v>
      </c>
      <c r="E22" s="31">
        <f t="shared" si="1"/>
        <v>260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2">
        <v>1</v>
      </c>
      <c r="Z22" s="9"/>
      <c r="AA22" s="12">
        <f>Y22*D22</f>
        <v>260</v>
      </c>
      <c r="AB22" s="9"/>
      <c r="AC22" s="12" t="e">
        <f>Y22*#REF!</f>
        <v>#REF!</v>
      </c>
    </row>
    <row r="23" spans="2:29" ht="16.5" customHeight="1" outlineLevel="1" x14ac:dyDescent="0.25">
      <c r="B23" s="27" t="s">
        <v>18</v>
      </c>
      <c r="C23" s="22">
        <v>1</v>
      </c>
      <c r="D23" s="11">
        <f>VLOOKUP(B23,[1]Заказ!$B$4:$C$51,2,0)</f>
        <v>80</v>
      </c>
      <c r="E23" s="31">
        <f t="shared" si="1"/>
        <v>80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2">
        <v>1</v>
      </c>
      <c r="Z23" s="9"/>
      <c r="AA23" s="12">
        <f>Y23*D23</f>
        <v>80</v>
      </c>
      <c r="AB23" s="9"/>
      <c r="AC23" s="12" t="e">
        <f>Y23*#REF!</f>
        <v>#REF!</v>
      </c>
    </row>
    <row r="24" spans="2:29" ht="16.5" customHeight="1" outlineLevel="1" x14ac:dyDescent="0.25">
      <c r="B24" s="27" t="s">
        <v>19</v>
      </c>
      <c r="C24" s="22">
        <v>1</v>
      </c>
      <c r="D24" s="11">
        <f>VLOOKUP(B24,[1]Заказ!$B$4:$C$51,2,0)</f>
        <v>400</v>
      </c>
      <c r="E24" s="31">
        <f t="shared" si="1"/>
        <v>400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2">
        <v>1</v>
      </c>
      <c r="Z24" s="9"/>
      <c r="AA24" s="12">
        <f>Y24*D24</f>
        <v>400</v>
      </c>
      <c r="AB24" s="9"/>
      <c r="AC24" s="12" t="e">
        <f>Y24*#REF!</f>
        <v>#REF!</v>
      </c>
    </row>
    <row r="25" spans="2:29" ht="16.5" customHeight="1" outlineLevel="1" x14ac:dyDescent="0.25">
      <c r="B25" s="27" t="s">
        <v>20</v>
      </c>
      <c r="C25" s="22">
        <v>1</v>
      </c>
      <c r="D25" s="11">
        <f>VLOOKUP(B25,[1]Заказ!$B$4:$C$51,2,0)</f>
        <v>150</v>
      </c>
      <c r="E25" s="31">
        <f t="shared" si="1"/>
        <v>150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2">
        <v>1</v>
      </c>
      <c r="Z25" s="9"/>
      <c r="AA25" s="12">
        <f>Y25*D25</f>
        <v>150</v>
      </c>
      <c r="AB25" s="9"/>
      <c r="AC25" s="12" t="e">
        <f>Y25*#REF!</f>
        <v>#REF!</v>
      </c>
    </row>
    <row r="26" spans="2:29" ht="16.5" customHeight="1" outlineLevel="1" x14ac:dyDescent="0.25">
      <c r="B26" s="27" t="s">
        <v>51</v>
      </c>
      <c r="C26" s="22">
        <v>1</v>
      </c>
      <c r="D26" s="11">
        <f>VLOOKUP(B26,[1]Заказ!$B$4:$C$51,2,0)</f>
        <v>150</v>
      </c>
      <c r="E26" s="31">
        <f t="shared" si="1"/>
        <v>150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2">
        <v>1</v>
      </c>
      <c r="Z26" s="9"/>
      <c r="AA26" s="12">
        <f>Y26*D26</f>
        <v>150</v>
      </c>
      <c r="AB26" s="9"/>
      <c r="AC26" s="12" t="e">
        <f>Y26*#REF!</f>
        <v>#REF!</v>
      </c>
    </row>
    <row r="27" spans="2:29" ht="16.5" customHeight="1" outlineLevel="1" x14ac:dyDescent="0.25">
      <c r="B27" s="27" t="s">
        <v>50</v>
      </c>
      <c r="C27" s="22">
        <v>0.3</v>
      </c>
      <c r="D27" s="11">
        <f>VLOOKUP(B27,[1]Заказ!$B$4:$C$51,2,0)</f>
        <v>150</v>
      </c>
      <c r="E27" s="31">
        <f t="shared" si="1"/>
        <v>45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2">
        <v>0.4</v>
      </c>
      <c r="Z27" s="9"/>
      <c r="AA27" s="12">
        <f>Y27*D27</f>
        <v>60</v>
      </c>
      <c r="AB27" s="9"/>
      <c r="AC27" s="12" t="e">
        <f>Y27*#REF!</f>
        <v>#REF!</v>
      </c>
    </row>
    <row r="28" spans="2:29" ht="16.5" customHeight="1" outlineLevel="1" x14ac:dyDescent="0.25">
      <c r="B28" s="27" t="s">
        <v>35</v>
      </c>
      <c r="C28" s="22">
        <v>0.4</v>
      </c>
      <c r="D28" s="11">
        <f>VLOOKUP(B28,[1]Заказ!$B$4:$C$51,2,0)</f>
        <v>60</v>
      </c>
      <c r="E28" s="31">
        <f t="shared" si="1"/>
        <v>24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2">
        <v>0.4</v>
      </c>
      <c r="Z28" s="9"/>
      <c r="AA28" s="12">
        <f>Y28*D28</f>
        <v>24</v>
      </c>
      <c r="AB28" s="9"/>
      <c r="AC28" s="12" t="e">
        <f>Y28*#REF!</f>
        <v>#REF!</v>
      </c>
    </row>
    <row r="29" spans="2:29" ht="16.5" customHeight="1" outlineLevel="1" x14ac:dyDescent="0.25">
      <c r="B29" s="27" t="s">
        <v>27</v>
      </c>
      <c r="C29" s="22">
        <v>1</v>
      </c>
      <c r="D29" s="11">
        <f>VLOOKUP(B29,[1]Заказ!$B$4:$C$51,2,0)</f>
        <v>100</v>
      </c>
      <c r="E29" s="31">
        <f t="shared" si="1"/>
        <v>100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2">
        <v>1</v>
      </c>
      <c r="Z29" s="9"/>
      <c r="AA29" s="12">
        <f>Y29*D29</f>
        <v>100</v>
      </c>
      <c r="AB29" s="9"/>
      <c r="AC29" s="12" t="e">
        <f>Y29*#REF!</f>
        <v>#REF!</v>
      </c>
    </row>
    <row r="30" spans="2:29" ht="16.5" customHeight="1" outlineLevel="1" x14ac:dyDescent="0.25">
      <c r="B30" s="27" t="s">
        <v>48</v>
      </c>
      <c r="C30" s="22">
        <v>1</v>
      </c>
      <c r="D30" s="11">
        <f>VLOOKUP(B30,[1]Заказ!$B$4:$C$51,2,0)</f>
        <v>50</v>
      </c>
      <c r="E30" s="31">
        <f t="shared" si="1"/>
        <v>50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2">
        <v>0.35</v>
      </c>
      <c r="Z30" s="9"/>
      <c r="AA30" s="12">
        <f>Y30*D30</f>
        <v>17.5</v>
      </c>
      <c r="AB30" s="9"/>
      <c r="AC30" s="12" t="e">
        <f>Y30*#REF!</f>
        <v>#REF!</v>
      </c>
    </row>
    <row r="31" spans="2:29" ht="16.5" customHeight="1" outlineLevel="1" x14ac:dyDescent="0.25">
      <c r="B31" s="27" t="s">
        <v>28</v>
      </c>
      <c r="C31" s="22">
        <v>1</v>
      </c>
      <c r="D31" s="11">
        <f>VLOOKUP(B31,[1]Заказ!$B$4:$C$51,2,0)</f>
        <v>280</v>
      </c>
      <c r="E31" s="31">
        <f t="shared" si="1"/>
        <v>280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2">
        <v>1</v>
      </c>
      <c r="Z31" s="9"/>
      <c r="AA31" s="12">
        <f>Y31*D31</f>
        <v>280</v>
      </c>
      <c r="AB31" s="9"/>
      <c r="AC31" s="12" t="e">
        <f>Y31*#REF!</f>
        <v>#REF!</v>
      </c>
    </row>
    <row r="32" spans="2:29" ht="16.5" customHeight="1" outlineLevel="1" x14ac:dyDescent="0.25">
      <c r="B32" s="27" t="s">
        <v>36</v>
      </c>
      <c r="C32" s="22">
        <v>0.4</v>
      </c>
      <c r="D32" s="11">
        <f>VLOOKUP(B32,[1]Заказ!$B$4:$C$51,2,0)</f>
        <v>150</v>
      </c>
      <c r="E32" s="31">
        <f t="shared" si="1"/>
        <v>60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2">
        <v>0.4</v>
      </c>
      <c r="Z32" s="9"/>
      <c r="AA32" s="12">
        <f>Y32*D32</f>
        <v>60</v>
      </c>
      <c r="AB32" s="9"/>
      <c r="AC32" s="12" t="e">
        <f>Y32*#REF!</f>
        <v>#REF!</v>
      </c>
    </row>
    <row r="33" spans="2:29" ht="16.5" customHeight="1" outlineLevel="1" x14ac:dyDescent="0.25">
      <c r="B33" s="27" t="s">
        <v>37</v>
      </c>
      <c r="C33" s="22">
        <v>0.4</v>
      </c>
      <c r="D33" s="11">
        <f>VLOOKUP(B33,[1]Заказ!$B$4:$C$51,2,0)</f>
        <v>96</v>
      </c>
      <c r="E33" s="31">
        <f t="shared" si="1"/>
        <v>38.400000000000006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2">
        <v>0.4</v>
      </c>
      <c r="Z33" s="9"/>
      <c r="AA33" s="12">
        <f>Y33*D33</f>
        <v>38.400000000000006</v>
      </c>
      <c r="AB33" s="9"/>
      <c r="AC33" s="12" t="e">
        <f>Y33*#REF!</f>
        <v>#REF!</v>
      </c>
    </row>
    <row r="34" spans="2:29" ht="16.5" customHeight="1" outlineLevel="1" x14ac:dyDescent="0.25">
      <c r="B34" s="27" t="s">
        <v>29</v>
      </c>
      <c r="C34" s="22">
        <v>1</v>
      </c>
      <c r="D34" s="11">
        <f>VLOOKUP(B34,[1]Заказ!$B$4:$C$51,2,0)</f>
        <v>30</v>
      </c>
      <c r="E34" s="31">
        <f t="shared" si="1"/>
        <v>30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2">
        <v>1</v>
      </c>
      <c r="Z34" s="9"/>
      <c r="AA34" s="12">
        <f>Y34*D34</f>
        <v>30</v>
      </c>
      <c r="AB34" s="9"/>
      <c r="AC34" s="12" t="e">
        <f>Y34*#REF!</f>
        <v>#REF!</v>
      </c>
    </row>
    <row r="35" spans="2:29" ht="16.5" customHeight="1" outlineLevel="1" x14ac:dyDescent="0.25">
      <c r="B35" s="27" t="s">
        <v>30</v>
      </c>
      <c r="C35" s="22">
        <v>1</v>
      </c>
      <c r="D35" s="11">
        <f>VLOOKUP(B35,[1]Заказ!$B$4:$C$51,2,0)</f>
        <v>30</v>
      </c>
      <c r="E35" s="31">
        <f t="shared" si="1"/>
        <v>30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2">
        <v>1</v>
      </c>
      <c r="Z35" s="9"/>
      <c r="AA35" s="12">
        <f>Y35*D35</f>
        <v>30</v>
      </c>
      <c r="AB35" s="9"/>
      <c r="AC35" s="12" t="e">
        <f>Y35*#REF!</f>
        <v>#REF!</v>
      </c>
    </row>
    <row r="36" spans="2:29" ht="16.5" customHeight="1" outlineLevel="1" x14ac:dyDescent="0.25">
      <c r="B36" s="27" t="s">
        <v>38</v>
      </c>
      <c r="C36" s="22">
        <v>0.4</v>
      </c>
      <c r="D36" s="11">
        <f>VLOOKUP(B36,[1]Заказ!$B$4:$C$51,2,0)</f>
        <v>120</v>
      </c>
      <c r="E36" s="31">
        <f t="shared" si="1"/>
        <v>48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2">
        <v>0.4</v>
      </c>
      <c r="Z36" s="9"/>
      <c r="AA36" s="12">
        <f>Y36*D36</f>
        <v>48</v>
      </c>
      <c r="AB36" s="9"/>
      <c r="AC36" s="12" t="e">
        <f>Y36*#REF!</f>
        <v>#REF!</v>
      </c>
    </row>
    <row r="37" spans="2:29" ht="16.5" customHeight="1" outlineLevel="1" x14ac:dyDescent="0.25">
      <c r="B37" s="27" t="s">
        <v>31</v>
      </c>
      <c r="C37" s="22">
        <v>1</v>
      </c>
      <c r="D37" s="11">
        <f>VLOOKUP(B37,[1]Заказ!$B$4:$C$51,2,0)</f>
        <v>40</v>
      </c>
      <c r="E37" s="31">
        <f t="shared" si="1"/>
        <v>40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2">
        <v>1</v>
      </c>
      <c r="Z37" s="9"/>
      <c r="AA37" s="12">
        <f>Y37*D37</f>
        <v>40</v>
      </c>
      <c r="AB37" s="9"/>
      <c r="AC37" s="12" t="e">
        <f>Y37*#REF!</f>
        <v>#REF!</v>
      </c>
    </row>
    <row r="38" spans="2:29" ht="16.5" customHeight="1" outlineLevel="1" x14ac:dyDescent="0.25">
      <c r="B38" s="27" t="s">
        <v>26</v>
      </c>
      <c r="C38" s="22">
        <v>1</v>
      </c>
      <c r="D38" s="11">
        <f>VLOOKUP(B38,[1]Заказ!$B$4:$C$51,2,0)</f>
        <v>120</v>
      </c>
      <c r="E38" s="31">
        <f t="shared" ref="E38:E50" si="2">D38*C38</f>
        <v>120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2">
        <v>1</v>
      </c>
      <c r="Z38" s="9"/>
      <c r="AA38" s="12">
        <f>Y38*D38</f>
        <v>120</v>
      </c>
      <c r="AB38" s="9"/>
      <c r="AC38" s="12" t="e">
        <f>Y38*#REF!</f>
        <v>#REF!</v>
      </c>
    </row>
    <row r="39" spans="2:29" ht="16.5" customHeight="1" outlineLevel="1" x14ac:dyDescent="0.25">
      <c r="B39" s="27" t="s">
        <v>25</v>
      </c>
      <c r="C39" s="22">
        <v>1</v>
      </c>
      <c r="D39" s="11">
        <f>VLOOKUP(B39,[1]Заказ!$B$4:$C$51,2,0)</f>
        <v>1200</v>
      </c>
      <c r="E39" s="31">
        <f t="shared" si="2"/>
        <v>1200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2">
        <v>1</v>
      </c>
      <c r="Z39" s="9"/>
      <c r="AA39" s="12">
        <f>Y39*D39</f>
        <v>1200</v>
      </c>
      <c r="AB39" s="9"/>
      <c r="AC39" s="12" t="e">
        <f>Y39*#REF!</f>
        <v>#REF!</v>
      </c>
    </row>
    <row r="40" spans="2:29" ht="16.5" customHeight="1" outlineLevel="1" x14ac:dyDescent="0.25">
      <c r="B40" s="27" t="s">
        <v>32</v>
      </c>
      <c r="C40" s="22">
        <v>1</v>
      </c>
      <c r="D40" s="11">
        <f>VLOOKUP(B40,[1]Заказ!$B$4:$C$51,2,0)</f>
        <v>100</v>
      </c>
      <c r="E40" s="31">
        <f t="shared" si="2"/>
        <v>100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2">
        <v>1</v>
      </c>
      <c r="Z40" s="9"/>
      <c r="AA40" s="12">
        <f>Y40*D40</f>
        <v>100</v>
      </c>
      <c r="AB40" s="9"/>
      <c r="AC40" s="12" t="e">
        <f>Y40*#REF!</f>
        <v>#REF!</v>
      </c>
    </row>
    <row r="41" spans="2:29" ht="16.5" customHeight="1" outlineLevel="1" x14ac:dyDescent="0.25">
      <c r="B41" s="27" t="s">
        <v>46</v>
      </c>
      <c r="C41" s="22">
        <v>0.45</v>
      </c>
      <c r="D41" s="11">
        <f>VLOOKUP(B41,[1]Заказ!$B$4:$C$51,2,0)</f>
        <v>60</v>
      </c>
      <c r="E41" s="31">
        <f t="shared" si="2"/>
        <v>27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2">
        <v>0.45</v>
      </c>
      <c r="Z41" s="9"/>
      <c r="AA41" s="12">
        <f>Y41*D41</f>
        <v>27</v>
      </c>
      <c r="AB41" s="9"/>
      <c r="AC41" s="12" t="e">
        <f>Y41*#REF!</f>
        <v>#REF!</v>
      </c>
    </row>
    <row r="42" spans="2:29" ht="16.5" customHeight="1" outlineLevel="1" x14ac:dyDescent="0.25">
      <c r="B42" s="27" t="s">
        <v>33</v>
      </c>
      <c r="C42" s="22">
        <v>1</v>
      </c>
      <c r="D42" s="11">
        <f>VLOOKUP(B42,[1]Заказ!$B$4:$C$51,2,0)</f>
        <v>180</v>
      </c>
      <c r="E42" s="31">
        <f t="shared" si="2"/>
        <v>180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2">
        <v>1</v>
      </c>
      <c r="Z42" s="9"/>
      <c r="AA42" s="12">
        <f>Y42*D42</f>
        <v>180</v>
      </c>
      <c r="AB42" s="9"/>
      <c r="AC42" s="12" t="e">
        <f>Y42*#REF!</f>
        <v>#REF!</v>
      </c>
    </row>
    <row r="43" spans="2:29" ht="16.5" customHeight="1" outlineLevel="1" x14ac:dyDescent="0.25">
      <c r="B43" s="27" t="s">
        <v>39</v>
      </c>
      <c r="C43" s="22">
        <v>0.4</v>
      </c>
      <c r="D43" s="11">
        <f>VLOOKUP(B43,[1]Заказ!$B$4:$C$51,2,0)</f>
        <v>120</v>
      </c>
      <c r="E43" s="31">
        <f t="shared" si="2"/>
        <v>48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2">
        <v>0.4</v>
      </c>
      <c r="Z43" s="9"/>
      <c r="AA43" s="12">
        <f>Y43*D43</f>
        <v>48</v>
      </c>
      <c r="AB43" s="9"/>
      <c r="AC43" s="12" t="e">
        <f>Y43*#REF!</f>
        <v>#REF!</v>
      </c>
    </row>
    <row r="44" spans="2:29" ht="16.5" customHeight="1" outlineLevel="1" x14ac:dyDescent="0.25">
      <c r="B44" s="36" t="s">
        <v>44</v>
      </c>
      <c r="C44" s="24">
        <v>0.4</v>
      </c>
      <c r="D44" s="11">
        <f>VLOOKUP(B44,[1]Заказ!$B$4:$C$51,2,0)</f>
        <v>36</v>
      </c>
      <c r="E44" s="31">
        <f t="shared" si="2"/>
        <v>14.4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2">
        <v>0.5</v>
      </c>
      <c r="Z44" s="9"/>
      <c r="AA44" s="12">
        <f>Y44*D44</f>
        <v>18</v>
      </c>
      <c r="AB44" s="9"/>
      <c r="AC44" s="12" t="e">
        <f>Y44*#REF!</f>
        <v>#REF!</v>
      </c>
    </row>
    <row r="45" spans="2:29" ht="16.5" customHeight="1" outlineLevel="1" x14ac:dyDescent="0.25">
      <c r="B45" s="37" t="s">
        <v>45</v>
      </c>
      <c r="C45" s="24">
        <v>0.4</v>
      </c>
      <c r="D45" s="11">
        <f>VLOOKUP(B45,[1]Заказ!$B$4:$C$51,2,0)</f>
        <v>240</v>
      </c>
      <c r="E45" s="31">
        <f t="shared" si="2"/>
        <v>96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2">
        <v>1</v>
      </c>
      <c r="Z45" s="9"/>
      <c r="AA45" s="12">
        <f>Y45*D45</f>
        <v>240</v>
      </c>
      <c r="AB45" s="9"/>
      <c r="AC45" s="12" t="e">
        <f>Y45*#REF!</f>
        <v>#REF!</v>
      </c>
    </row>
    <row r="46" spans="2:29" ht="16.5" customHeight="1" outlineLevel="1" x14ac:dyDescent="0.25">
      <c r="B46" s="27" t="s">
        <v>34</v>
      </c>
      <c r="C46" s="22">
        <v>0.35</v>
      </c>
      <c r="D46" s="11">
        <f>VLOOKUP(B46,[1]Заказ!$B$4:$C$51,2,0)</f>
        <v>24</v>
      </c>
      <c r="E46" s="31">
        <f t="shared" si="2"/>
        <v>8.3999999999999986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2">
        <v>0.35</v>
      </c>
      <c r="Z46" s="9"/>
      <c r="AA46" s="12">
        <f>Y46*D46</f>
        <v>8.3999999999999986</v>
      </c>
      <c r="AB46" s="9"/>
      <c r="AC46" s="12" t="e">
        <f>Y46*#REF!</f>
        <v>#REF!</v>
      </c>
    </row>
    <row r="47" spans="2:29" ht="16.5" customHeight="1" outlineLevel="1" x14ac:dyDescent="0.25">
      <c r="B47" s="27" t="s">
        <v>40</v>
      </c>
      <c r="C47" s="22">
        <v>1</v>
      </c>
      <c r="D47" s="11">
        <f>VLOOKUP(B47,[1]Заказ!$B$4:$C$51,2,0)</f>
        <v>150</v>
      </c>
      <c r="E47" s="31">
        <f t="shared" si="2"/>
        <v>150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2"/>
      <c r="Z47" s="9"/>
      <c r="AA47" s="12"/>
      <c r="AB47" s="9"/>
      <c r="AC47" s="12"/>
    </row>
    <row r="48" spans="2:29" ht="16.5" customHeight="1" outlineLevel="1" x14ac:dyDescent="0.25">
      <c r="B48" s="27" t="s">
        <v>41</v>
      </c>
      <c r="C48" s="22">
        <v>1</v>
      </c>
      <c r="D48" s="11">
        <f>VLOOKUP(B48,[1]Заказ!$B$4:$C$51,2,0)</f>
        <v>150</v>
      </c>
      <c r="E48" s="31">
        <f t="shared" si="2"/>
        <v>150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2"/>
      <c r="Z48" s="9"/>
      <c r="AA48" s="12"/>
      <c r="AB48" s="9"/>
      <c r="AC48" s="12"/>
    </row>
    <row r="49" spans="2:29" ht="16.5" customHeight="1" outlineLevel="1" x14ac:dyDescent="0.25">
      <c r="B49" s="27" t="s">
        <v>42</v>
      </c>
      <c r="C49" s="22">
        <v>1</v>
      </c>
      <c r="D49" s="11">
        <f>VLOOKUP(B49,[1]Заказ!$B$4:$C$51,2,0)</f>
        <v>150</v>
      </c>
      <c r="E49" s="31">
        <f t="shared" si="2"/>
        <v>150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2">
        <v>1</v>
      </c>
      <c r="Z49" s="9"/>
      <c r="AA49" s="12">
        <f>Y49*D49</f>
        <v>150</v>
      </c>
      <c r="AB49" s="9"/>
      <c r="AC49" s="12" t="e">
        <f>Y49*#REF!</f>
        <v>#REF!</v>
      </c>
    </row>
    <row r="50" spans="2:29" ht="16.5" customHeight="1" outlineLevel="1" thickBot="1" x14ac:dyDescent="0.3">
      <c r="B50" s="33" t="s">
        <v>43</v>
      </c>
      <c r="C50" s="38">
        <v>1</v>
      </c>
      <c r="D50" s="39">
        <f>VLOOKUP(B50,[1]Заказ!$B$4:$C$51,2,0)</f>
        <v>150</v>
      </c>
      <c r="E50" s="40">
        <f t="shared" si="2"/>
        <v>150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2">
        <v>1</v>
      </c>
      <c r="Z50" s="9"/>
      <c r="AA50" s="12">
        <f>Y50*D50</f>
        <v>150</v>
      </c>
      <c r="AB50" s="9"/>
      <c r="AC50" s="12" t="e">
        <f>Y50*#REF!</f>
        <v>#REF!</v>
      </c>
    </row>
  </sheetData>
  <mergeCells count="1">
    <mergeCell ref="H4:P4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2024-01-18T07:44:09Z</dcterms:modified>
</cp:coreProperties>
</file>