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906DA7-F879-40DB-AB63-D879CDC849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Z565" i="1" s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Y70" i="1" s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A9" i="1"/>
  <c r="H9" i="1" s="1"/>
  <c r="D7" i="1"/>
  <c r="Q6" i="1"/>
  <c r="P2" i="1"/>
  <c r="BP493" i="1" l="1"/>
  <c r="BN493" i="1"/>
  <c r="Z493" i="1"/>
  <c r="BP518" i="1"/>
  <c r="BN518" i="1"/>
  <c r="Z518" i="1"/>
  <c r="BP539" i="1"/>
  <c r="BN539" i="1"/>
  <c r="Z539" i="1"/>
  <c r="BP557" i="1"/>
  <c r="BN557" i="1"/>
  <c r="Z557" i="1"/>
  <c r="BP563" i="1"/>
  <c r="BN563" i="1"/>
  <c r="Z563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50" i="1"/>
  <c r="BN50" i="1"/>
  <c r="Z65" i="1"/>
  <c r="BN65" i="1"/>
  <c r="Z75" i="1"/>
  <c r="BN75" i="1"/>
  <c r="Z91" i="1"/>
  <c r="BN91" i="1"/>
  <c r="Z112" i="1"/>
  <c r="BN112" i="1"/>
  <c r="Z124" i="1"/>
  <c r="BN124" i="1"/>
  <c r="Z138" i="1"/>
  <c r="BN138" i="1"/>
  <c r="Z178" i="1"/>
  <c r="BN178" i="1"/>
  <c r="Z198" i="1"/>
  <c r="BN198" i="1"/>
  <c r="Z215" i="1"/>
  <c r="BN215" i="1"/>
  <c r="Z227" i="1"/>
  <c r="BN227" i="1"/>
  <c r="Z235" i="1"/>
  <c r="BN235" i="1"/>
  <c r="Y246" i="1"/>
  <c r="Z244" i="1"/>
  <c r="BN244" i="1"/>
  <c r="K69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Z399" i="1"/>
  <c r="BN399" i="1"/>
  <c r="Z416" i="1"/>
  <c r="BN416" i="1"/>
  <c r="Z424" i="1"/>
  <c r="BN424" i="1"/>
  <c r="Z448" i="1"/>
  <c r="BN448" i="1"/>
  <c r="Z464" i="1"/>
  <c r="BN464" i="1"/>
  <c r="Z469" i="1"/>
  <c r="Z470" i="1" s="1"/>
  <c r="BN469" i="1"/>
  <c r="BP469" i="1"/>
  <c r="Y470" i="1"/>
  <c r="Z475" i="1"/>
  <c r="Z476" i="1" s="1"/>
  <c r="BN475" i="1"/>
  <c r="BP475" i="1"/>
  <c r="BP485" i="1"/>
  <c r="BN485" i="1"/>
  <c r="BP492" i="1"/>
  <c r="BN492" i="1"/>
  <c r="Z492" i="1"/>
  <c r="BP508" i="1"/>
  <c r="BN508" i="1"/>
  <c r="Z508" i="1"/>
  <c r="BP521" i="1"/>
  <c r="BN521" i="1"/>
  <c r="Z521" i="1"/>
  <c r="BP540" i="1"/>
  <c r="BN540" i="1"/>
  <c r="Z540" i="1"/>
  <c r="BP562" i="1"/>
  <c r="BN562" i="1"/>
  <c r="Z562" i="1"/>
  <c r="BP564" i="1"/>
  <c r="BN564" i="1"/>
  <c r="Z564" i="1"/>
  <c r="BP571" i="1"/>
  <c r="BN571" i="1"/>
  <c r="Z571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X686" i="1"/>
  <c r="Z48" i="1"/>
  <c r="BN48" i="1"/>
  <c r="Z52" i="1"/>
  <c r="BN52" i="1"/>
  <c r="Z63" i="1"/>
  <c r="BN63" i="1"/>
  <c r="Z67" i="1"/>
  <c r="BN67" i="1"/>
  <c r="Z73" i="1"/>
  <c r="BN73" i="1"/>
  <c r="Z81" i="1"/>
  <c r="BN81" i="1"/>
  <c r="BP83" i="1"/>
  <c r="BN83" i="1"/>
  <c r="Z83" i="1"/>
  <c r="BP93" i="1"/>
  <c r="BN93" i="1"/>
  <c r="Z93" i="1"/>
  <c r="BP114" i="1"/>
  <c r="BN114" i="1"/>
  <c r="Z114" i="1"/>
  <c r="BP130" i="1"/>
  <c r="BN130" i="1"/>
  <c r="Z130" i="1"/>
  <c r="BP140" i="1"/>
  <c r="BN140" i="1"/>
  <c r="Z140" i="1"/>
  <c r="BP152" i="1"/>
  <c r="BN152" i="1"/>
  <c r="Z152" i="1"/>
  <c r="Y167" i="1"/>
  <c r="BP163" i="1"/>
  <c r="BN163" i="1"/>
  <c r="Z163" i="1"/>
  <c r="BP182" i="1"/>
  <c r="BN182" i="1"/>
  <c r="Z182" i="1"/>
  <c r="BP200" i="1"/>
  <c r="BN200" i="1"/>
  <c r="Z200" i="1"/>
  <c r="BP217" i="1"/>
  <c r="BN217" i="1"/>
  <c r="Z217" i="1"/>
  <c r="BP89" i="1"/>
  <c r="BN89" i="1"/>
  <c r="Z89" i="1"/>
  <c r="BP106" i="1"/>
  <c r="BN106" i="1"/>
  <c r="Z106" i="1"/>
  <c r="BP122" i="1"/>
  <c r="BN122" i="1"/>
  <c r="Z122" i="1"/>
  <c r="Y144" i="1"/>
  <c r="BP136" i="1"/>
  <c r="BN136" i="1"/>
  <c r="Z136" i="1"/>
  <c r="BP146" i="1"/>
  <c r="BN146" i="1"/>
  <c r="Z146" i="1"/>
  <c r="Y160" i="1"/>
  <c r="BP158" i="1"/>
  <c r="BN158" i="1"/>
  <c r="Z158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Y400" i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BP580" i="1"/>
  <c r="BN580" i="1"/>
  <c r="Z580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109" i="1"/>
  <c r="Y185" i="1"/>
  <c r="Y201" i="1"/>
  <c r="Y223" i="1"/>
  <c r="Y237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9" i="1"/>
  <c r="BN299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Z351" i="1"/>
  <c r="Z352" i="1" s="1"/>
  <c r="BN351" i="1"/>
  <c r="BP351" i="1"/>
  <c r="Y352" i="1"/>
  <c r="Z356" i="1"/>
  <c r="BN356" i="1"/>
  <c r="Z360" i="1"/>
  <c r="BN360" i="1"/>
  <c r="Z368" i="1"/>
  <c r="BN368" i="1"/>
  <c r="Z374" i="1"/>
  <c r="BN374" i="1"/>
  <c r="Z378" i="1"/>
  <c r="BN378" i="1"/>
  <c r="Z390" i="1"/>
  <c r="Z394" i="1" s="1"/>
  <c r="BN390" i="1"/>
  <c r="Z391" i="1"/>
  <c r="BN391" i="1"/>
  <c r="Z397" i="1"/>
  <c r="BN397" i="1"/>
  <c r="BP397" i="1"/>
  <c r="Z410" i="1"/>
  <c r="BN410" i="1"/>
  <c r="Z418" i="1"/>
  <c r="BN418" i="1"/>
  <c r="Z422" i="1"/>
  <c r="BN422" i="1"/>
  <c r="Z426" i="1"/>
  <c r="BN426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Y592" i="1"/>
  <c r="BP577" i="1"/>
  <c r="BN577" i="1"/>
  <c r="Z577" i="1"/>
  <c r="BP581" i="1"/>
  <c r="BN581" i="1"/>
  <c r="Z581" i="1"/>
  <c r="BP587" i="1"/>
  <c r="BN587" i="1"/>
  <c r="Z587" i="1"/>
  <c r="Y670" i="1"/>
  <c r="BP668" i="1"/>
  <c r="BN668" i="1"/>
  <c r="Z668" i="1"/>
  <c r="Z670" i="1" s="1"/>
  <c r="Y432" i="1"/>
  <c r="Y510" i="1"/>
  <c r="Y523" i="1"/>
  <c r="BP29" i="1"/>
  <c r="BN29" i="1"/>
  <c r="Z29" i="1"/>
  <c r="BP31" i="1"/>
  <c r="BN31" i="1"/>
  <c r="Z31" i="1"/>
  <c r="BP49" i="1"/>
  <c r="BN49" i="1"/>
  <c r="Z49" i="1"/>
  <c r="BP57" i="1"/>
  <c r="BN57" i="1"/>
  <c r="Z57" i="1"/>
  <c r="Z58" i="1" s="1"/>
  <c r="Y59" i="1"/>
  <c r="BP74" i="1"/>
  <c r="BN74" i="1"/>
  <c r="Z74" i="1"/>
  <c r="BP123" i="1"/>
  <c r="BN123" i="1"/>
  <c r="Z123" i="1"/>
  <c r="BP139" i="1"/>
  <c r="BN139" i="1"/>
  <c r="Z139" i="1"/>
  <c r="BP147" i="1"/>
  <c r="BN147" i="1"/>
  <c r="Z147" i="1"/>
  <c r="Z148" i="1" s="1"/>
  <c r="BP153" i="1"/>
  <c r="BN153" i="1"/>
  <c r="Z153" i="1"/>
  <c r="Z155" i="1" s="1"/>
  <c r="BP175" i="1"/>
  <c r="BN175" i="1"/>
  <c r="Z175" i="1"/>
  <c r="Y213" i="1"/>
  <c r="BP210" i="1"/>
  <c r="BN210" i="1"/>
  <c r="Z210" i="1"/>
  <c r="Z212" i="1" s="1"/>
  <c r="BP222" i="1"/>
  <c r="BN222" i="1"/>
  <c r="Z222" i="1"/>
  <c r="B694" i="1"/>
  <c r="Y23" i="1"/>
  <c r="BP22" i="1"/>
  <c r="BN22" i="1"/>
  <c r="Z22" i="1"/>
  <c r="Z23" i="1" s="1"/>
  <c r="Y34" i="1"/>
  <c r="BP26" i="1"/>
  <c r="BN26" i="1"/>
  <c r="Z26" i="1"/>
  <c r="Y53" i="1"/>
  <c r="D694" i="1"/>
  <c r="Y71" i="1"/>
  <c r="BP62" i="1"/>
  <c r="BN62" i="1"/>
  <c r="Z62" i="1"/>
  <c r="BP66" i="1"/>
  <c r="BN66" i="1"/>
  <c r="Z66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17" i="1"/>
  <c r="BP111" i="1"/>
  <c r="BN111" i="1"/>
  <c r="Z111" i="1"/>
  <c r="BP115" i="1"/>
  <c r="BN115" i="1"/>
  <c r="Z115" i="1"/>
  <c r="BP131" i="1"/>
  <c r="BN131" i="1"/>
  <c r="Z131" i="1"/>
  <c r="Y143" i="1"/>
  <c r="Y149" i="1"/>
  <c r="Y179" i="1"/>
  <c r="BP183" i="1"/>
  <c r="BN183" i="1"/>
  <c r="Z183" i="1"/>
  <c r="Z184" i="1" s="1"/>
  <c r="I694" i="1"/>
  <c r="Y190" i="1"/>
  <c r="BP189" i="1"/>
  <c r="BN189" i="1"/>
  <c r="Z189" i="1"/>
  <c r="Z190" i="1" s="1"/>
  <c r="Y202" i="1"/>
  <c r="BP193" i="1"/>
  <c r="BN193" i="1"/>
  <c r="Z193" i="1"/>
  <c r="BP197" i="1"/>
  <c r="BN197" i="1"/>
  <c r="Z197" i="1"/>
  <c r="BP206" i="1"/>
  <c r="BN206" i="1"/>
  <c r="Z206" i="1"/>
  <c r="Z207" i="1" s="1"/>
  <c r="J694" i="1"/>
  <c r="Y208" i="1"/>
  <c r="BP218" i="1"/>
  <c r="BN218" i="1"/>
  <c r="Z218" i="1"/>
  <c r="F10" i="1"/>
  <c r="J9" i="1"/>
  <c r="F9" i="1"/>
  <c r="A10" i="1"/>
  <c r="X685" i="1"/>
  <c r="X687" i="1" s="1"/>
  <c r="X688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94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Y148" i="1"/>
  <c r="Y155" i="1"/>
  <c r="BP159" i="1"/>
  <c r="BN159" i="1"/>
  <c r="Z159" i="1"/>
  <c r="Z160" i="1" s="1"/>
  <c r="Y161" i="1"/>
  <c r="BP164" i="1"/>
  <c r="BN164" i="1"/>
  <c r="Z164" i="1"/>
  <c r="Z166" i="1" s="1"/>
  <c r="Y180" i="1"/>
  <c r="BP177" i="1"/>
  <c r="BN177" i="1"/>
  <c r="Z177" i="1"/>
  <c r="Z179" i="1" s="1"/>
  <c r="Y184" i="1"/>
  <c r="BP195" i="1"/>
  <c r="BN195" i="1"/>
  <c r="Z195" i="1"/>
  <c r="BP199" i="1"/>
  <c r="BN199" i="1"/>
  <c r="Z199" i="1"/>
  <c r="Y207" i="1"/>
  <c r="Y212" i="1"/>
  <c r="BP216" i="1"/>
  <c r="BN216" i="1"/>
  <c r="Z216" i="1"/>
  <c r="Y224" i="1"/>
  <c r="BP220" i="1"/>
  <c r="BN220" i="1"/>
  <c r="Z220" i="1"/>
  <c r="Y238" i="1"/>
  <c r="Y247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BP409" i="1"/>
  <c r="BN409" i="1"/>
  <c r="Z409" i="1"/>
  <c r="Z411" i="1" s="1"/>
  <c r="BP447" i="1"/>
  <c r="BN447" i="1"/>
  <c r="Z447" i="1"/>
  <c r="BP451" i="1"/>
  <c r="BN451" i="1"/>
  <c r="Z451" i="1"/>
  <c r="BP520" i="1"/>
  <c r="BN520" i="1"/>
  <c r="Z520" i="1"/>
  <c r="BP538" i="1"/>
  <c r="BN538" i="1"/>
  <c r="Z538" i="1"/>
  <c r="X684" i="1"/>
  <c r="G694" i="1"/>
  <c r="Y156" i="1"/>
  <c r="H694" i="1"/>
  <c r="Y17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S694" i="1"/>
  <c r="Y338" i="1"/>
  <c r="Y34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Y394" i="1"/>
  <c r="BP398" i="1"/>
  <c r="BN398" i="1"/>
  <c r="Z398" i="1"/>
  <c r="Y411" i="1"/>
  <c r="BP417" i="1"/>
  <c r="BN417" i="1"/>
  <c r="Z417" i="1"/>
  <c r="Y42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Y575" i="1"/>
  <c r="BP572" i="1"/>
  <c r="BN572" i="1"/>
  <c r="Z572" i="1"/>
  <c r="BP579" i="1"/>
  <c r="BN579" i="1"/>
  <c r="Z579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Y412" i="1"/>
  <c r="W694" i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BP556" i="1"/>
  <c r="BN556" i="1"/>
  <c r="Z556" i="1"/>
  <c r="BP561" i="1"/>
  <c r="BN561" i="1"/>
  <c r="Z561" i="1"/>
  <c r="Y428" i="1"/>
  <c r="Y694" i="1"/>
  <c r="Y477" i="1"/>
  <c r="Y547" i="1"/>
  <c r="AC694" i="1"/>
  <c r="Y566" i="1"/>
  <c r="BP565" i="1"/>
  <c r="BN565" i="1"/>
  <c r="BP570" i="1"/>
  <c r="BN570" i="1"/>
  <c r="Z570" i="1"/>
  <c r="BP573" i="1"/>
  <c r="BN573" i="1"/>
  <c r="Z573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03" i="1" l="1"/>
  <c r="Z541" i="1"/>
  <c r="Z523" i="1"/>
  <c r="Z466" i="1"/>
  <c r="Z427" i="1"/>
  <c r="Z400" i="1"/>
  <c r="Z143" i="1"/>
  <c r="Z53" i="1"/>
  <c r="Z657" i="1"/>
  <c r="Z636" i="1"/>
  <c r="Z311" i="1"/>
  <c r="Z271" i="1"/>
  <c r="Z258" i="1"/>
  <c r="Z237" i="1"/>
  <c r="Z126" i="1"/>
  <c r="Z86" i="1"/>
  <c r="Y684" i="1"/>
  <c r="Z380" i="1"/>
  <c r="Z289" i="1"/>
  <c r="Z95" i="1"/>
  <c r="Z77" i="1"/>
  <c r="Z629" i="1"/>
  <c r="Z223" i="1"/>
  <c r="Z664" i="1"/>
  <c r="Z646" i="1"/>
  <c r="Z592" i="1"/>
  <c r="Z453" i="1"/>
  <c r="Z598" i="1"/>
  <c r="Z574" i="1"/>
  <c r="Z500" i="1"/>
  <c r="Z364" i="1"/>
  <c r="Z246" i="1"/>
  <c r="Z387" i="1"/>
  <c r="Z371" i="1"/>
  <c r="Z201" i="1"/>
  <c r="Z101" i="1"/>
  <c r="Z70" i="1"/>
  <c r="Z34" i="1"/>
  <c r="Y686" i="1"/>
  <c r="Z566" i="1"/>
  <c r="Z301" i="1"/>
  <c r="Z117" i="1"/>
  <c r="Y685" i="1"/>
  <c r="Y687" i="1" s="1"/>
  <c r="Y688" i="1"/>
  <c r="Z689" i="1" l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<sst xmlns="http://schemas.openxmlformats.org/spreadsheetml/2006/main" count="3249" uniqueCount="1115">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</sst>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45674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100</v>
      </c>
      <c r="Y47" s="798">
        <f t="shared" ref="Y47:Y52" si="6">IFERROR(IF(X47="",0,CEILING((X47/$H47),1)*$H47),"")</f>
        <v>108</v>
      </c>
      <c r="Z47" s="36">
        <f>IFERROR(IF(Y47=0,"",ROUNDUP(Y47/H47,0)*0.02175),"")</f>
        <v>0.21749999999999997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104.44444444444444</v>
      </c>
      <c r="BN47" s="64">
        <f t="shared" ref="BN47:BN52" si="8">IFERROR(Y47*I47/H47,"0")</f>
        <v>112.8</v>
      </c>
      <c r="BO47" s="64">
        <f t="shared" ref="BO47:BO52" si="9">IFERROR(1/J47*(X47/H47),"0")</f>
        <v>0.16534391534391535</v>
      </c>
      <c r="BP47" s="64">
        <f t="shared" ref="BP47:BP52" si="10">IFERROR(1/J47*(Y47/H47),"0")</f>
        <v>0.17857142857142855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120</v>
      </c>
      <c r="Y50" s="798">
        <f t="shared" si="6"/>
        <v>120</v>
      </c>
      <c r="Z50" s="36">
        <f>IFERROR(IF(Y50=0,"",ROUNDUP(Y50/H50,0)*0.00902),"")</f>
        <v>0.27060000000000001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126.3</v>
      </c>
      <c r="BN50" s="64">
        <f t="shared" si="8"/>
        <v>126.3</v>
      </c>
      <c r="BO50" s="64">
        <f t="shared" si="9"/>
        <v>0.22727272727272729</v>
      </c>
      <c r="BP50" s="64">
        <f t="shared" si="10"/>
        <v>0.22727272727272729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39.25925925925926</v>
      </c>
      <c r="Y53" s="799">
        <f>IFERROR(Y47/H47,"0")+IFERROR(Y48/H48,"0")+IFERROR(Y49/H49,"0")+IFERROR(Y50/H50,"0")+IFERROR(Y51/H51,"0")+IFERROR(Y52/H52,"0")</f>
        <v>40</v>
      </c>
      <c r="Z53" s="799">
        <f>IFERROR(IF(Z47="",0,Z47),"0")+IFERROR(IF(Z48="",0,Z48),"0")+IFERROR(IF(Z49="",0,Z49),"0")+IFERROR(IF(Z50="",0,Z50),"0")+IFERROR(IF(Z51="",0,Z51),"0")+IFERROR(IF(Z52="",0,Z52),"0")</f>
        <v>0.48809999999999998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220</v>
      </c>
      <c r="Y54" s="799">
        <f>IFERROR(SUM(Y47:Y52),"0")</f>
        <v>228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12</v>
      </c>
      <c r="Y83" s="798">
        <f t="shared" si="16"/>
        <v>12.6</v>
      </c>
      <c r="Z83" s="36">
        <f>IFERROR(IF(Y83=0,"",ROUNDUP(Y83/H83,0)*0.00502),"")</f>
        <v>3.5140000000000005E-2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12.666666666666664</v>
      </c>
      <c r="BN83" s="64">
        <f t="shared" si="18"/>
        <v>13.299999999999999</v>
      </c>
      <c r="BO83" s="64">
        <f t="shared" si="19"/>
        <v>2.8490028490028491E-2</v>
      </c>
      <c r="BP83" s="64">
        <f t="shared" si="20"/>
        <v>2.9914529914529919E-2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6</v>
      </c>
      <c r="Y84" s="798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12</v>
      </c>
      <c r="Y85" s="798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16.666666666666664</v>
      </c>
      <c r="Y86" s="799">
        <f>IFERROR(Y80/H80,"0")+IFERROR(Y81/H81,"0")+IFERROR(Y82/H82,"0")+IFERROR(Y83/H83,"0")+IFERROR(Y84/H84,"0")+IFERROR(Y85/H85,"0")</f>
        <v>18</v>
      </c>
      <c r="Z86" s="799">
        <f>IFERROR(IF(Z80="",0,Z80),"0")+IFERROR(IF(Z81="",0,Z81),"0")+IFERROR(IF(Z82="",0,Z82),"0")+IFERROR(IF(Z83="",0,Z83),"0")+IFERROR(IF(Z84="",0,Z84),"0")+IFERROR(IF(Z85="",0,Z85),"0")</f>
        <v>9.036000000000001E-2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30</v>
      </c>
      <c r="Y87" s="799">
        <f>IFERROR(SUM(Y80:Y85),"0")</f>
        <v>32.4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40</v>
      </c>
      <c r="Y99" s="798">
        <f>IFERROR(IF(X99="",0,CEILING((X99/$H99),1)*$H99),"")</f>
        <v>42</v>
      </c>
      <c r="Z99" s="36">
        <f>IFERROR(IF(Y99=0,"",ROUNDUP(Y99/H99,0)*0.02175),"")</f>
        <v>0.10874999999999999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42.685714285714283</v>
      </c>
      <c r="BN99" s="64">
        <f>IFERROR(Y99*I99/H99,"0")</f>
        <v>44.82</v>
      </c>
      <c r="BO99" s="64">
        <f>IFERROR(1/J99*(X99/H99),"0")</f>
        <v>8.5034013605442174E-2</v>
      </c>
      <c r="BP99" s="64">
        <f>IFERROR(1/J99*(Y99/H99),"0")</f>
        <v>8.9285714285714274E-2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4.7619047619047619</v>
      </c>
      <c r="Y101" s="799">
        <f>IFERROR(Y98/H98,"0")+IFERROR(Y99/H99,"0")+IFERROR(Y100/H100,"0")</f>
        <v>5</v>
      </c>
      <c r="Z101" s="799">
        <f>IFERROR(IF(Z98="",0,Z98),"0")+IFERROR(IF(Z99="",0,Z99),"0")+IFERROR(IF(Z100="",0,Z100),"0")</f>
        <v>0.10874999999999999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40</v>
      </c>
      <c r="Y102" s="799">
        <f>IFERROR(SUM(Y98:Y100),"0")</f>
        <v>42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540</v>
      </c>
      <c r="Y113" s="798">
        <f t="shared" si="26"/>
        <v>540</v>
      </c>
      <c r="Z113" s="36">
        <f>IFERROR(IF(Y113=0,"",ROUNDUP(Y113/H113,0)*0.00651),"")</f>
        <v>1.302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590.4</v>
      </c>
      <c r="BN113" s="64">
        <f t="shared" si="28"/>
        <v>590.4</v>
      </c>
      <c r="BO113" s="64">
        <f t="shared" si="29"/>
        <v>1.098901098901099</v>
      </c>
      <c r="BP113" s="64">
        <f t="shared" si="30"/>
        <v>1.098901098901099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200</v>
      </c>
      <c r="Y117" s="799">
        <f>IFERROR(Y111/H111,"0")+IFERROR(Y112/H112,"0")+IFERROR(Y113/H113,"0")+IFERROR(Y114/H114,"0")+IFERROR(Y115/H115,"0")+IFERROR(Y116/H116,"0")</f>
        <v>200</v>
      </c>
      <c r="Z117" s="799">
        <f>IFERROR(IF(Z111="",0,Z111),"0")+IFERROR(IF(Z112="",0,Z112),"0")+IFERROR(IF(Z113="",0,Z113),"0")+IFERROR(IF(Z114="",0,Z114),"0")+IFERROR(IF(Z115="",0,Z115),"0")+IFERROR(IF(Z116="",0,Z116),"0")</f>
        <v>1.302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540</v>
      </c>
      <c r="Y118" s="799">
        <f>IFERROR(SUM(Y111:Y116),"0")</f>
        <v>540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60</v>
      </c>
      <c r="Y122" s="798">
        <f>IFERROR(IF(X122="",0,CEILING((X122/$H122),1)*$H122),"")</f>
        <v>67.199999999999989</v>
      </c>
      <c r="Z122" s="36">
        <f>IFERROR(IF(Y122=0,"",ROUNDUP(Y122/H122,0)*0.02175),"")</f>
        <v>0.1305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62.571428571428569</v>
      </c>
      <c r="BN122" s="64">
        <f>IFERROR(Y122*I122/H122,"0")</f>
        <v>70.079999999999984</v>
      </c>
      <c r="BO122" s="64">
        <f>IFERROR(1/J122*(X122/H122),"0")</f>
        <v>9.5663265306122458E-2</v>
      </c>
      <c r="BP122" s="64">
        <f>IFERROR(1/J122*(Y122/H122),"0")</f>
        <v>0.10714285714285712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5.3571428571428577</v>
      </c>
      <c r="Y126" s="799">
        <f>IFERROR(Y121/H121,"0")+IFERROR(Y122/H122,"0")+IFERROR(Y123/H123,"0")+IFERROR(Y124/H124,"0")+IFERROR(Y125/H125,"0")</f>
        <v>5.9999999999999991</v>
      </c>
      <c r="Z126" s="799">
        <f>IFERROR(IF(Z121="",0,Z121),"0")+IFERROR(IF(Z122="",0,Z122),"0")+IFERROR(IF(Z123="",0,Z123),"0")+IFERROR(IF(Z124="",0,Z124),"0")+IFERROR(IF(Z125="",0,Z125),"0")</f>
        <v>0.1305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60</v>
      </c>
      <c r="Y127" s="799">
        <f>IFERROR(SUM(Y121:Y125),"0")</f>
        <v>67.199999999999989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100</v>
      </c>
      <c r="Y129" s="798">
        <f>IFERROR(IF(X129="",0,CEILING((X129/$H129),1)*$H129),"")</f>
        <v>108</v>
      </c>
      <c r="Z129" s="36">
        <f>IFERROR(IF(Y129=0,"",ROUNDUP(Y129/H129,0)*0.02175),"")</f>
        <v>0.21749999999999997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104.44444444444444</v>
      </c>
      <c r="BN129" s="64">
        <f>IFERROR(Y129*I129/H129,"0")</f>
        <v>112.8</v>
      </c>
      <c r="BO129" s="64">
        <f>IFERROR(1/J129*(X129/H129),"0")</f>
        <v>0.16534391534391535</v>
      </c>
      <c r="BP129" s="64">
        <f>IFERROR(1/J129*(Y129/H129),"0")</f>
        <v>0.17857142857142855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9.2592592592592595</v>
      </c>
      <c r="Y133" s="799">
        <f>IFERROR(Y129/H129,"0")+IFERROR(Y130/H130,"0")+IFERROR(Y131/H131,"0")+IFERROR(Y132/H132,"0")</f>
        <v>10</v>
      </c>
      <c r="Z133" s="799">
        <f>IFERROR(IF(Z129="",0,Z129),"0")+IFERROR(IF(Z130="",0,Z130),"0")+IFERROR(IF(Z131="",0,Z131),"0")+IFERROR(IF(Z132="",0,Z132),"0")</f>
        <v>0.21749999999999997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100</v>
      </c>
      <c r="Y134" s="799">
        <f>IFERROR(SUM(Y129:Y132),"0")</f>
        <v>108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500</v>
      </c>
      <c r="Y137" s="798">
        <f t="shared" si="31"/>
        <v>504</v>
      </c>
      <c r="Z137" s="36">
        <f>IFERROR(IF(Y137=0,"",ROUNDUP(Y137/H137,0)*0.02175),"")</f>
        <v>1.3049999999999999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533.21428571428567</v>
      </c>
      <c r="BN137" s="64">
        <f t="shared" si="33"/>
        <v>537.48</v>
      </c>
      <c r="BO137" s="64">
        <f t="shared" si="34"/>
        <v>1.0629251700680271</v>
      </c>
      <c r="BP137" s="64">
        <f t="shared" si="35"/>
        <v>1.0714285714285714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495</v>
      </c>
      <c r="Y140" s="798">
        <f t="shared" si="31"/>
        <v>496.8</v>
      </c>
      <c r="Z140" s="36">
        <f>IFERROR(IF(Y140=0,"",ROUNDUP(Y140/H140,0)*0.00651),"")</f>
        <v>1.19784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541.19999999999993</v>
      </c>
      <c r="BN140" s="64">
        <f t="shared" si="33"/>
        <v>543.16800000000001</v>
      </c>
      <c r="BO140" s="64">
        <f t="shared" si="34"/>
        <v>1.0073260073260073</v>
      </c>
      <c r="BP140" s="64">
        <f t="shared" si="35"/>
        <v>1.0109890109890112</v>
      </c>
    </row>
    <row r="141" spans="1:68" ht="27" hidden="1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242.85714285714283</v>
      </c>
      <c r="Y143" s="799">
        <f>IFERROR(Y136/H136,"0")+IFERROR(Y137/H137,"0")+IFERROR(Y138/H138,"0")+IFERROR(Y139/H139,"0")+IFERROR(Y140/H140,"0")+IFERROR(Y141/H141,"0")+IFERROR(Y142/H142,"0")</f>
        <v>244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2.50284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995</v>
      </c>
      <c r="Y144" s="799">
        <f>IFERROR(SUM(Y136:Y142),"0")</f>
        <v>1000.8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40</v>
      </c>
      <c r="Y153" s="798">
        <f>IFERROR(IF(X153="",0,CEILING((X153/$H153),1)*$H153),"")</f>
        <v>41.6</v>
      </c>
      <c r="Z153" s="36">
        <f>IFERROR(IF(Y153=0,"",ROUNDUP(Y153/H153,0)*0.00651),"")</f>
        <v>8.4629999999999997E-2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42.249999999999993</v>
      </c>
      <c r="BN153" s="64">
        <f>IFERROR(Y153*I153/H153,"0")</f>
        <v>43.94</v>
      </c>
      <c r="BO153" s="64">
        <f>IFERROR(1/J153*(X153/H153),"0")</f>
        <v>6.8681318681318687E-2</v>
      </c>
      <c r="BP153" s="64">
        <f>IFERROR(1/J153*(Y153/H153),"0")</f>
        <v>7.1428571428571438E-2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12.5</v>
      </c>
      <c r="Y155" s="799">
        <f>IFERROR(Y152/H152,"0")+IFERROR(Y153/H153,"0")+IFERROR(Y154/H154,"0")</f>
        <v>13</v>
      </c>
      <c r="Z155" s="799">
        <f>IFERROR(IF(Z152="",0,Z152),"0")+IFERROR(IF(Z153="",0,Z153),"0")+IFERROR(IF(Z154="",0,Z154),"0")</f>
        <v>8.4629999999999997E-2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40</v>
      </c>
      <c r="Y156" s="799">
        <f>IFERROR(SUM(Y152:Y154),"0")</f>
        <v>41.6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49.5</v>
      </c>
      <c r="Y165" s="798">
        <f>IFERROR(IF(X165="",0,CEILING((X165/$H165),1)*$H165),"")</f>
        <v>50.160000000000004</v>
      </c>
      <c r="Z165" s="36">
        <f>IFERROR(IF(Y165=0,"",ROUNDUP(Y165/H165,0)*0.00651),"")</f>
        <v>0.12369000000000001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54.524999999999999</v>
      </c>
      <c r="BN165" s="64">
        <f>IFERROR(Y165*I165/H165,"0")</f>
        <v>55.252000000000002</v>
      </c>
      <c r="BO165" s="64">
        <f>IFERROR(1/J165*(X165/H165),"0")</f>
        <v>0.10302197802197803</v>
      </c>
      <c r="BP165" s="64">
        <f>IFERROR(1/J165*(Y165/H165),"0")</f>
        <v>0.1043956043956044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31.25</v>
      </c>
      <c r="Y166" s="799">
        <f>IFERROR(Y163/H163,"0")+IFERROR(Y164/H164,"0")+IFERROR(Y165/H165,"0")</f>
        <v>32</v>
      </c>
      <c r="Z166" s="799">
        <f>IFERROR(IF(Z163="",0,Z163),"0")+IFERROR(IF(Z164="",0,Z164),"0")+IFERROR(IF(Z165="",0,Z165),"0")</f>
        <v>0.2455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99.5</v>
      </c>
      <c r="Y167" s="799">
        <f>IFERROR(SUM(Y163:Y165),"0")</f>
        <v>102.16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3.3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3.4666666666666668</v>
      </c>
      <c r="BN189" s="64">
        <f>IFERROR(Y189*I189/H189,"0")</f>
        <v>4.16</v>
      </c>
      <c r="BO189" s="64">
        <f>IFERROR(1/J189*(X189/H189),"0")</f>
        <v>7.1225071225071226E-3</v>
      </c>
      <c r="BP189" s="64">
        <f>IFERROR(1/J189*(Y189/H189),"0")</f>
        <v>8.5470085470085479E-3</v>
      </c>
    </row>
    <row r="190" spans="1:68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1.6666666666666665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3.3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80</v>
      </c>
      <c r="Y193" s="798">
        <f t="shared" ref="Y193:Y200" si="36">IFERROR(IF(X193="",0,CEILING((X193/$H193),1)*$H193),"")</f>
        <v>84</v>
      </c>
      <c r="Z193" s="36">
        <f>IFERROR(IF(Y193=0,"",ROUNDUP(Y193/H193,0)*0.00902),"")</f>
        <v>0.1804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85.142857142857125</v>
      </c>
      <c r="BN193" s="64">
        <f t="shared" ref="BN193:BN200" si="38">IFERROR(Y193*I193/H193,"0")</f>
        <v>89.399999999999991</v>
      </c>
      <c r="BO193" s="64">
        <f t="shared" ref="BO193:BO200" si="39">IFERROR(1/J193*(X193/H193),"0")</f>
        <v>0.14430014430014429</v>
      </c>
      <c r="BP193" s="64">
        <f t="shared" ref="BP193:BP200" si="40">IFERROR(1/J193*(Y193/H193),"0")</f>
        <v>0.15151515151515152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hidden="1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105</v>
      </c>
      <c r="Y198" s="798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100</v>
      </c>
      <c r="Y201" s="799">
        <f>IFERROR(Y193/H193,"0")+IFERROR(Y194/H194,"0")+IFERROR(Y195/H195,"0")+IFERROR(Y196/H196,"0")+IFERROR(Y197/H197,"0")+IFERROR(Y198/H198,"0")+IFERROR(Y199/H199,"0")+IFERROR(Y200/H200,"0")</f>
        <v>102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0.72004000000000001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315</v>
      </c>
      <c r="Y202" s="799">
        <f>IFERROR(SUM(Y193:Y200),"0")</f>
        <v>323.39999999999998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60</v>
      </c>
      <c r="Y215" s="798">
        <f t="shared" ref="Y215:Y222" si="41">IFERROR(IF(X215="",0,CEILING((X215/$H215),1)*$H215),"")</f>
        <v>64.800000000000011</v>
      </c>
      <c r="Z215" s="36">
        <f>IFERROR(IF(Y215=0,"",ROUNDUP(Y215/H215,0)*0.00902),"")</f>
        <v>0.10824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62.333333333333336</v>
      </c>
      <c r="BN215" s="64">
        <f t="shared" ref="BN215:BN222" si="43">IFERROR(Y215*I215/H215,"0")</f>
        <v>67.320000000000007</v>
      </c>
      <c r="BO215" s="64">
        <f t="shared" ref="BO215:BO222" si="44">IFERROR(1/J215*(X215/H215),"0")</f>
        <v>8.4175084175084181E-2</v>
      </c>
      <c r="BP215" s="64">
        <f t="shared" ref="BP215:BP222" si="45">IFERROR(1/J215*(Y215/H215),"0")</f>
        <v>9.0909090909090925E-2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60</v>
      </c>
      <c r="Y217" s="798">
        <f t="shared" si="41"/>
        <v>64.800000000000011</v>
      </c>
      <c r="Z217" s="36">
        <f>IFERROR(IF(Y217=0,"",ROUNDUP(Y217/H217,0)*0.00902),"")</f>
        <v>0.10824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62.333333333333336</v>
      </c>
      <c r="BN217" s="64">
        <f t="shared" si="43"/>
        <v>67.320000000000007</v>
      </c>
      <c r="BO217" s="64">
        <f t="shared" si="44"/>
        <v>8.4175084175084181E-2</v>
      </c>
      <c r="BP217" s="64">
        <f t="shared" si="45"/>
        <v>9.0909090909090925E-2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22.222222222222221</v>
      </c>
      <c r="Y223" s="799">
        <f>IFERROR(Y215/H215,"0")+IFERROR(Y216/H216,"0")+IFERROR(Y217/H217,"0")+IFERROR(Y218/H218,"0")+IFERROR(Y219/H219,"0")+IFERROR(Y220/H220,"0")+IFERROR(Y221/H221,"0")+IFERROR(Y222/H222,"0")</f>
        <v>24.000000000000004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0.21648000000000001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120</v>
      </c>
      <c r="Y224" s="799">
        <f>IFERROR(SUM(Y215:Y222),"0")</f>
        <v>129.60000000000002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300</v>
      </c>
      <c r="Y229" s="79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480</v>
      </c>
      <c r="Y230" s="798">
        <f t="shared" si="46"/>
        <v>480</v>
      </c>
      <c r="Z230" s="36">
        <f t="shared" ref="Z230:Z236" si="51">IFERROR(IF(Y230=0,"",ROUNDUP(Y230/H230,0)*0.00651),"")</f>
        <v>1.302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534</v>
      </c>
      <c r="BN230" s="64">
        <f t="shared" si="48"/>
        <v>534</v>
      </c>
      <c r="BO230" s="64">
        <f t="shared" si="49"/>
        <v>1.098901098901099</v>
      </c>
      <c r="BP230" s="64">
        <f t="shared" si="50"/>
        <v>1.098901098901099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320</v>
      </c>
      <c r="Y232" s="798">
        <f t="shared" si="46"/>
        <v>321.59999999999997</v>
      </c>
      <c r="Z232" s="36">
        <f t="shared" si="51"/>
        <v>0.87234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440</v>
      </c>
      <c r="Y236" s="798">
        <f t="shared" si="46"/>
        <v>441.59999999999997</v>
      </c>
      <c r="Z236" s="36">
        <f t="shared" si="51"/>
        <v>1.19784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487.3</v>
      </c>
      <c r="BN236" s="64">
        <f t="shared" si="48"/>
        <v>489.072</v>
      </c>
      <c r="BO236" s="64">
        <f t="shared" si="49"/>
        <v>1.0073260073260075</v>
      </c>
      <c r="BP236" s="64">
        <f t="shared" si="50"/>
        <v>1.0109890109890112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551.14942528735639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553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4.1334299999999997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1540</v>
      </c>
      <c r="Y238" s="799">
        <f>IFERROR(SUM(Y226:Y236),"0")</f>
        <v>1547.6999999999998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60</v>
      </c>
      <c r="Y263" s="79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62.482758620689651</v>
      </c>
      <c r="BN263" s="64">
        <f t="shared" si="64"/>
        <v>72.47999999999999</v>
      </c>
      <c r="BO263" s="64">
        <f t="shared" si="65"/>
        <v>9.2364532019704432E-2</v>
      </c>
      <c r="BP263" s="64">
        <f t="shared" si="66"/>
        <v>0.10714285714285714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80</v>
      </c>
      <c r="Y266" s="798">
        <f t="shared" si="62"/>
        <v>81.2</v>
      </c>
      <c r="Z266" s="36">
        <f>IFERROR(IF(Y266=0,"",ROUNDUP(Y266/H266,0)*0.02175),"")</f>
        <v>0.15225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83.310344827586206</v>
      </c>
      <c r="BN266" s="64">
        <f t="shared" si="64"/>
        <v>84.56</v>
      </c>
      <c r="BO266" s="64">
        <f t="shared" si="65"/>
        <v>0.12315270935960591</v>
      </c>
      <c r="BP266" s="64">
        <f t="shared" si="66"/>
        <v>0.125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32</v>
      </c>
      <c r="Y267" s="798">
        <f t="shared" si="62"/>
        <v>32</v>
      </c>
      <c r="Z267" s="36">
        <f>IFERROR(IF(Y267=0,"",ROUNDUP(Y267/H267,0)*0.00902),"")</f>
        <v>7.2160000000000002E-2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33.68</v>
      </c>
      <c r="BN267" s="64">
        <f t="shared" si="64"/>
        <v>33.68</v>
      </c>
      <c r="BO267" s="64">
        <f t="shared" si="65"/>
        <v>6.0606060606060608E-2</v>
      </c>
      <c r="BP267" s="64">
        <f t="shared" si="66"/>
        <v>6.0606060606060608E-2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60</v>
      </c>
      <c r="Y270" s="798">
        <f t="shared" si="62"/>
        <v>60</v>
      </c>
      <c r="Z270" s="36">
        <f>IFERROR(IF(Y270=0,"",ROUNDUP(Y270/H270,0)*0.00902),"")</f>
        <v>0.1353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63.15</v>
      </c>
      <c r="BN270" s="64">
        <f t="shared" si="64"/>
        <v>63.15</v>
      </c>
      <c r="BO270" s="64">
        <f t="shared" si="65"/>
        <v>0.11363636363636365</v>
      </c>
      <c r="BP270" s="64">
        <f t="shared" si="66"/>
        <v>0.11363636363636365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35.068965517241381</v>
      </c>
      <c r="Y271" s="799">
        <f>IFERROR(Y262/H262,"0")+IFERROR(Y263/H263,"0")+IFERROR(Y264/H264,"0")+IFERROR(Y265/H265,"0")+IFERROR(Y266/H266,"0")+IFERROR(Y267/H267,"0")+IFERROR(Y268/H268,"0")+IFERROR(Y269/H269,"0")+IFERROR(Y270/H270,"0")</f>
        <v>36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0.49021000000000003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232</v>
      </c>
      <c r="Y272" s="799">
        <f>IFERROR(SUM(Y262:Y270),"0")</f>
        <v>242.8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80</v>
      </c>
      <c r="Y308" s="798">
        <f t="shared" si="72"/>
        <v>81.599999999999994</v>
      </c>
      <c r="Z308" s="36">
        <f>IFERROR(IF(Y308=0,"",ROUNDUP(Y308/H308,0)*0.00651),"")</f>
        <v>0.22134000000000001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88.40000000000002</v>
      </c>
      <c r="BN308" s="64">
        <f t="shared" si="74"/>
        <v>90.168000000000006</v>
      </c>
      <c r="BO308" s="64">
        <f t="shared" si="75"/>
        <v>0.18315018315018317</v>
      </c>
      <c r="BP308" s="64">
        <f t="shared" si="76"/>
        <v>0.18681318681318682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360</v>
      </c>
      <c r="Y309" s="798">
        <f t="shared" si="72"/>
        <v>360</v>
      </c>
      <c r="Z309" s="36">
        <f>IFERROR(IF(Y309=0,"",ROUNDUP(Y309/H309,0)*0.00651),"")</f>
        <v>0.97650000000000003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387.00000000000006</v>
      </c>
      <c r="BN309" s="64">
        <f t="shared" si="74"/>
        <v>387.00000000000006</v>
      </c>
      <c r="BO309" s="64">
        <f t="shared" si="75"/>
        <v>0.82417582417582425</v>
      </c>
      <c r="BP309" s="64">
        <f t="shared" si="76"/>
        <v>0.82417582417582425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183.33333333333334</v>
      </c>
      <c r="Y311" s="799">
        <f>IFERROR(Y305/H305,"0")+IFERROR(Y306/H306,"0")+IFERROR(Y307/H307,"0")+IFERROR(Y308/H308,"0")+IFERROR(Y309/H309,"0")+IFERROR(Y310/H310,"0")</f>
        <v>184</v>
      </c>
      <c r="Z311" s="799">
        <f>IFERROR(IF(Z305="",0,Z305),"0")+IFERROR(IF(Z306="",0,Z306),"0")+IFERROR(IF(Z307="",0,Z307),"0")+IFERROR(IF(Z308="",0,Z308),"0")+IFERROR(IF(Z309="",0,Z309),"0")+IFERROR(IF(Z310="",0,Z310),"0")</f>
        <v>1.19784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440</v>
      </c>
      <c r="Y312" s="799">
        <f>IFERROR(SUM(Y305:Y310),"0")</f>
        <v>441.6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385</v>
      </c>
      <c r="Y346" s="798">
        <f>IFERROR(IF(X346="",0,CEILING((X346/$H346),1)*$H346),"")</f>
        <v>386.40000000000003</v>
      </c>
      <c r="Z346" s="36">
        <f>IFERROR(IF(Y346=0,"",ROUNDUP(Y346/H346,0)*0.00502),"")</f>
        <v>0.92368000000000006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403.33333333333337</v>
      </c>
      <c r="BN346" s="64">
        <f>IFERROR(Y346*I346/H346,"0")</f>
        <v>404.80000000000007</v>
      </c>
      <c r="BO346" s="64">
        <f>IFERROR(1/J346*(X346/H346),"0")</f>
        <v>0.7834757834757835</v>
      </c>
      <c r="BP346" s="64">
        <f>IFERROR(1/J346*(Y346/H346),"0")</f>
        <v>0.78632478632478642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183.33333333333331</v>
      </c>
      <c r="Y348" s="799">
        <f>IFERROR(Y346/H346,"0")+IFERROR(Y347/H347,"0")</f>
        <v>184</v>
      </c>
      <c r="Z348" s="799">
        <f>IFERROR(IF(Z346="",0,Z346),"0")+IFERROR(IF(Z347="",0,Z347),"0")</f>
        <v>0.92368000000000006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385</v>
      </c>
      <c r="Y349" s="799">
        <f>IFERROR(SUM(Y346:Y347),"0")</f>
        <v>386.40000000000003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40</v>
      </c>
      <c r="Y383" s="798">
        <f>IFERROR(IF(X383="",0,CEILING((X383/$H383),1)*$H383),"")</f>
        <v>42</v>
      </c>
      <c r="Z383" s="36">
        <f>IFERROR(IF(Y383=0,"",ROUNDUP(Y383/H383,0)*0.02175),"")</f>
        <v>0.10874999999999999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42.685714285714283</v>
      </c>
      <c r="BN383" s="64">
        <f>IFERROR(Y383*I383/H383,"0")</f>
        <v>44.82</v>
      </c>
      <c r="BO383" s="64">
        <f>IFERROR(1/J383*(X383/H383),"0")</f>
        <v>8.5034013605442174E-2</v>
      </c>
      <c r="BP383" s="64">
        <f>IFERROR(1/J383*(Y383/H383),"0")</f>
        <v>8.9285714285714274E-2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400</v>
      </c>
      <c r="Y384" s="798">
        <f>IFERROR(IF(X384="",0,CEILING((X384/$H384),1)*$H384),"")</f>
        <v>405.59999999999997</v>
      </c>
      <c r="Z384" s="36">
        <f>IFERROR(IF(Y384=0,"",ROUNDUP(Y384/H384,0)*0.02175),"")</f>
        <v>1.131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428.92307692307696</v>
      </c>
      <c r="BN384" s="64">
        <f>IFERROR(Y384*I384/H384,"0")</f>
        <v>434.928</v>
      </c>
      <c r="BO384" s="64">
        <f>IFERROR(1/J384*(X384/H384),"0")</f>
        <v>0.91575091575091572</v>
      </c>
      <c r="BP384" s="64">
        <f>IFERROR(1/J384*(Y384/H384),"0")</f>
        <v>0.92857142857142849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57.234432234432234</v>
      </c>
      <c r="Y387" s="799">
        <f>IFERROR(Y383/H383,"0")+IFERROR(Y384/H384,"0")+IFERROR(Y385/H385,"0")+IFERROR(Y386/H386,"0")</f>
        <v>59</v>
      </c>
      <c r="Z387" s="799">
        <f>IFERROR(IF(Z383="",0,Z383),"0")+IFERROR(IF(Z384="",0,Z384),"0")+IFERROR(IF(Z385="",0,Z385),"0")+IFERROR(IF(Z386="",0,Z386),"0")</f>
        <v>1.28325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450</v>
      </c>
      <c r="Y388" s="799">
        <f>IFERROR(SUM(Y383:Y386),"0")</f>
        <v>464.4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21</v>
      </c>
      <c r="Y404" s="798">
        <f>IFERROR(IF(X404="",0,CEILING((X404/$H404),1)*$H404),"")</f>
        <v>21.6</v>
      </c>
      <c r="Z404" s="36">
        <f>IFERROR(IF(Y404=0,"",ROUNDUP(Y404/H404,0)*0.00651),"")</f>
        <v>7.8119999999999995E-2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23.66</v>
      </c>
      <c r="BN404" s="64">
        <f>IFERROR(Y404*I404/H404,"0")</f>
        <v>24.335999999999999</v>
      </c>
      <c r="BO404" s="64">
        <f>IFERROR(1/J404*(X404/H404),"0")</f>
        <v>6.4102564102564111E-2</v>
      </c>
      <c r="BP404" s="64">
        <f>IFERROR(1/J404*(Y404/H404),"0")</f>
        <v>6.5934065934065936E-2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11.666666666666666</v>
      </c>
      <c r="Y405" s="799">
        <f>IFERROR(Y404/H404,"0")</f>
        <v>12</v>
      </c>
      <c r="Z405" s="799">
        <f>IFERROR(IF(Z404="",0,Z404),"0")</f>
        <v>7.8119999999999995E-2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21</v>
      </c>
      <c r="Y406" s="799">
        <f>IFERROR(SUM(Y404:Y404),"0")</f>
        <v>21.6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1330</v>
      </c>
      <c r="Y409" s="798">
        <f>IFERROR(IF(X409="",0,CEILING((X409/$H409),1)*$H409),"")</f>
        <v>1331.4</v>
      </c>
      <c r="Z409" s="36">
        <f>IFERROR(IF(Y409=0,"",ROUNDUP(Y409/H409,0)*0.00651),"")</f>
        <v>4.1273400000000002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1489.6</v>
      </c>
      <c r="BN409" s="64">
        <f>IFERROR(Y409*I409/H409,"0")</f>
        <v>1491.1679999999999</v>
      </c>
      <c r="BO409" s="64">
        <f>IFERROR(1/J409*(X409/H409),"0")</f>
        <v>3.4798534798534799</v>
      </c>
      <c r="BP409" s="64">
        <f>IFERROR(1/J409*(Y409/H409),"0")</f>
        <v>3.4835164835164836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385</v>
      </c>
      <c r="Y410" s="798">
        <f>IFERROR(IF(X410="",0,CEILING((X410/$H410),1)*$H410),"")</f>
        <v>386.40000000000003</v>
      </c>
      <c r="Z410" s="36">
        <f>IFERROR(IF(Y410=0,"",ROUNDUP(Y410/H410,0)*0.00651),"")</f>
        <v>1.19784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428.99999999999994</v>
      </c>
      <c r="BN410" s="64">
        <f>IFERROR(Y410*I410/H410,"0")</f>
        <v>430.56</v>
      </c>
      <c r="BO410" s="64">
        <f>IFERROR(1/J410*(X410/H410),"0")</f>
        <v>1.0073260073260073</v>
      </c>
      <c r="BP410" s="64">
        <f>IFERROR(1/J410*(Y410/H410),"0")</f>
        <v>1.0109890109890112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816.66666666666652</v>
      </c>
      <c r="Y411" s="799">
        <f>IFERROR(Y408/H408,"0")+IFERROR(Y409/H409,"0")+IFERROR(Y410/H410,"0")</f>
        <v>818</v>
      </c>
      <c r="Z411" s="799">
        <f>IFERROR(IF(Z408="",0,Z408),"0")+IFERROR(IF(Z409="",0,Z409),"0")+IFERROR(IF(Z410="",0,Z410),"0")</f>
        <v>5.3251800000000005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1715</v>
      </c>
      <c r="Y412" s="799">
        <f>IFERROR(SUM(Y408:Y410),"0")</f>
        <v>1717.8000000000002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500</v>
      </c>
      <c r="Y417" s="798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1500</v>
      </c>
      <c r="Y428" s="799">
        <f>IFERROR(SUM(Y416:Y426),"0")</f>
        <v>1515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1200</v>
      </c>
      <c r="Y430" s="798">
        <f>IFERROR(IF(X430="",0,CEILING((X430/$H430),1)*$H430),"")</f>
        <v>1200</v>
      </c>
      <c r="Z430" s="36">
        <f>IFERROR(IF(Y430=0,"",ROUNDUP(Y430/H430,0)*0.02175),"")</f>
        <v>1.7399999999999998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1238.4000000000001</v>
      </c>
      <c r="BN430" s="64">
        <f>IFERROR(Y430*I430/H430,"0")</f>
        <v>1238.4000000000001</v>
      </c>
      <c r="BO430" s="64">
        <f>IFERROR(1/J430*(X430/H430),"0")</f>
        <v>1.6666666666666665</v>
      </c>
      <c r="BP430" s="64">
        <f>IFERROR(1/J430*(Y430/H430),"0")</f>
        <v>1.6666666666666665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80</v>
      </c>
      <c r="Y432" s="799">
        <f>IFERROR(Y430/H430,"0")+IFERROR(Y431/H431,"0")</f>
        <v>80</v>
      </c>
      <c r="Z432" s="799">
        <f>IFERROR(IF(Z430="",0,Z430),"0")+IFERROR(IF(Z431="",0,Z431),"0")</f>
        <v>1.7399999999999998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1200</v>
      </c>
      <c r="Y433" s="799">
        <f>IFERROR(SUM(Y430:Y431),"0")</f>
        <v>1200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50</v>
      </c>
      <c r="Y436" s="798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53.133333333333333</v>
      </c>
      <c r="BN436" s="64">
        <f>IFERROR(Y436*I436/H436,"0")</f>
        <v>57.384</v>
      </c>
      <c r="BO436" s="64">
        <f>IFERROR(1/J436*(X436/H436),"0")</f>
        <v>9.9206349206349201E-2</v>
      </c>
      <c r="BP436" s="64">
        <f>IFERROR(1/J436*(Y436/H436),"0")</f>
        <v>0.10714285714285714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5.5555555555555554</v>
      </c>
      <c r="Y437" s="799">
        <f>IFERROR(Y435/H435,"0")+IFERROR(Y436/H436,"0")</f>
        <v>6</v>
      </c>
      <c r="Z437" s="799">
        <f>IFERROR(IF(Z435="",0,Z435),"0")+IFERROR(IF(Z436="",0,Z436),"0")</f>
        <v>0.1305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50</v>
      </c>
      <c r="Y438" s="799">
        <f>IFERROR(SUM(Y435:Y436),"0")</f>
        <v>54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30</v>
      </c>
      <c r="Y440" s="798">
        <f>IFERROR(IF(X440="",0,CEILING((X440/$H440),1)*$H440),"")</f>
        <v>36</v>
      </c>
      <c r="Z440" s="36">
        <f>IFERROR(IF(Y440=0,"",ROUNDUP(Y440/H440,0)*0.02175),"")</f>
        <v>8.6999999999999994E-2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31.880000000000003</v>
      </c>
      <c r="BN440" s="64">
        <f>IFERROR(Y440*I440/H440,"0")</f>
        <v>38.256</v>
      </c>
      <c r="BO440" s="64">
        <f>IFERROR(1/J440*(X440/H440),"0")</f>
        <v>5.9523809523809521E-2</v>
      </c>
      <c r="BP440" s="64">
        <f>IFERROR(1/J440*(Y440/H440),"0")</f>
        <v>7.1428571428571425E-2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3.3333333333333335</v>
      </c>
      <c r="Y441" s="799">
        <f>IFERROR(Y440/H440,"0")</f>
        <v>4</v>
      </c>
      <c r="Z441" s="799">
        <f>IFERROR(IF(Z440="",0,Z440),"0")</f>
        <v>8.6999999999999994E-2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30</v>
      </c>
      <c r="Y442" s="799">
        <f>IFERROR(SUM(Y440:Y440),"0")</f>
        <v>36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35</v>
      </c>
      <c r="Y490" s="798">
        <f t="shared" si="98"/>
        <v>35.700000000000003</v>
      </c>
      <c r="Z490" s="36">
        <f t="shared" si="103"/>
        <v>8.5339999999999999E-2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37.166666666666664</v>
      </c>
      <c r="BN490" s="64">
        <f t="shared" si="100"/>
        <v>37.910000000000004</v>
      </c>
      <c r="BO490" s="64">
        <f t="shared" si="101"/>
        <v>7.1225071225071226E-2</v>
      </c>
      <c r="BP490" s="64">
        <f t="shared" si="102"/>
        <v>7.2649572649572655E-2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35</v>
      </c>
      <c r="Y495" s="798">
        <f t="shared" si="98"/>
        <v>35.700000000000003</v>
      </c>
      <c r="Z495" s="36">
        <f t="shared" si="103"/>
        <v>8.5339999999999999E-2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37.166666666666664</v>
      </c>
      <c r="BN495" s="64">
        <f t="shared" si="100"/>
        <v>37.910000000000004</v>
      </c>
      <c r="BO495" s="64">
        <f t="shared" si="101"/>
        <v>7.1225071225071226E-2</v>
      </c>
      <c r="BP495" s="64">
        <f t="shared" si="102"/>
        <v>7.2649572649572655E-2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33.333333333333329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0.17068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70</v>
      </c>
      <c r="Y501" s="799">
        <f>IFERROR(SUM(Y479:Y499),"0")</f>
        <v>71.400000000000006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24.5</v>
      </c>
      <c r="Y521" s="798">
        <f>IFERROR(IF(X521="",0,CEILING((X521/$H521),1)*$H521),"")</f>
        <v>25.200000000000003</v>
      </c>
      <c r="Z521" s="36">
        <f>IFERROR(IF(Y521=0,"",ROUNDUP(Y521/H521,0)*0.00502),"")</f>
        <v>6.0240000000000002E-2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26.016666666666666</v>
      </c>
      <c r="BN521" s="64">
        <f>IFERROR(Y521*I521/H521,"0")</f>
        <v>26.76</v>
      </c>
      <c r="BO521" s="64">
        <f>IFERROR(1/J521*(X521/H521),"0")</f>
        <v>4.9857549857549859E-2</v>
      </c>
      <c r="BP521" s="64">
        <f>IFERROR(1/J521*(Y521/H521),"0")</f>
        <v>5.1282051282051287E-2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11.666666666666666</v>
      </c>
      <c r="Y523" s="799">
        <f>IFERROR(Y518/H518,"0")+IFERROR(Y519/H519,"0")+IFERROR(Y520/H520,"0")+IFERROR(Y521/H521,"0")+IFERROR(Y522/H522,"0")</f>
        <v>12</v>
      </c>
      <c r="Z523" s="799">
        <f>IFERROR(IF(Z518="",0,Z518),"0")+IFERROR(IF(Z519="",0,Z519),"0")+IFERROR(IF(Z520="",0,Z520),"0")+IFERROR(IF(Z521="",0,Z521),"0")+IFERROR(IF(Z522="",0,Z522),"0")</f>
        <v>6.0240000000000002E-2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24.5</v>
      </c>
      <c r="Y524" s="799">
        <f>IFERROR(SUM(Y518:Y522),"0")</f>
        <v>25.200000000000003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6</v>
      </c>
      <c r="Y536" s="798">
        <f t="shared" si="104"/>
        <v>6</v>
      </c>
      <c r="Z536" s="36">
        <f>IFERROR(IF(Y536=0,"",ROUNDUP(Y536/H536,0)*0.00502),"")</f>
        <v>2.5100000000000001E-2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6.5000000000000009</v>
      </c>
      <c r="BN536" s="64">
        <f t="shared" si="106"/>
        <v>6.5000000000000009</v>
      </c>
      <c r="BO536" s="64">
        <f t="shared" si="107"/>
        <v>2.1367521367521368E-2</v>
      </c>
      <c r="BP536" s="64">
        <f t="shared" si="108"/>
        <v>2.1367521367521368E-2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12</v>
      </c>
      <c r="Y538" s="798">
        <f t="shared" si="104"/>
        <v>12</v>
      </c>
      <c r="Z538" s="36">
        <f>IFERROR(IF(Y538=0,"",ROUNDUP(Y538/H538,0)*0.00502),"")</f>
        <v>5.0200000000000002E-2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20.200000000000003</v>
      </c>
      <c r="BN538" s="64">
        <f t="shared" si="106"/>
        <v>20.200000000000003</v>
      </c>
      <c r="BO538" s="64">
        <f t="shared" si="107"/>
        <v>4.2735042735042736E-2</v>
      </c>
      <c r="BP538" s="64">
        <f t="shared" si="108"/>
        <v>4.2735042735042736E-2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36.666666666666671</v>
      </c>
      <c r="Y541" s="799">
        <f>IFERROR(Y535/H535,"0")+IFERROR(Y536/H536,"0")+IFERROR(Y537/H537,"0")+IFERROR(Y538/H538,"0")+IFERROR(Y539/H539,"0")+IFERROR(Y540/H540,"0")</f>
        <v>37</v>
      </c>
      <c r="Z541" s="799">
        <f>IFERROR(IF(Z535="",0,Z535),"0")+IFERROR(IF(Z536="",0,Z536),"0")+IFERROR(IF(Z537="",0,Z537),"0")+IFERROR(IF(Z538="",0,Z538),"0")+IFERROR(IF(Z539="",0,Z539),"0")+IFERROR(IF(Z540="",0,Z540),"0")</f>
        <v>0.18574000000000002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52</v>
      </c>
      <c r="Y542" s="799">
        <f>IFERROR(SUM(Y535:Y540),"0")</f>
        <v>52.56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100</v>
      </c>
      <c r="Y554" s="798">
        <f t="shared" si="109"/>
        <v>100.32000000000001</v>
      </c>
      <c r="Z554" s="36">
        <f t="shared" si="110"/>
        <v>0.22724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106.81818181818181</v>
      </c>
      <c r="BN554" s="64">
        <f t="shared" si="112"/>
        <v>107.16</v>
      </c>
      <c r="BO554" s="64">
        <f t="shared" si="113"/>
        <v>0.18210955710955709</v>
      </c>
      <c r="BP554" s="64">
        <f t="shared" si="114"/>
        <v>0.18269230769230771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37.878787878787875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0.45448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200</v>
      </c>
      <c r="Y567" s="799">
        <f>IFERROR(SUM(Y551:Y565),"0")</f>
        <v>200.64000000000001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100</v>
      </c>
      <c r="Y569" s="798">
        <f>IFERROR(IF(X569="",0,CEILING((X569/$H569),1)*$H569),"")</f>
        <v>100.32000000000001</v>
      </c>
      <c r="Z569" s="36">
        <f>IFERROR(IF(Y569=0,"",ROUNDUP(Y569/H569,0)*0.01196),"")</f>
        <v>0.22724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106.81818181818181</v>
      </c>
      <c r="BN569" s="64">
        <f>IFERROR(Y569*I569/H569,"0")</f>
        <v>107.16</v>
      </c>
      <c r="BO569" s="64">
        <f>IFERROR(1/J569*(X569/H569),"0")</f>
        <v>0.18210955710955709</v>
      </c>
      <c r="BP569" s="64">
        <f>IFERROR(1/J569*(Y569/H569),"0")</f>
        <v>0.18269230769230771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18.939393939393938</v>
      </c>
      <c r="Y574" s="799">
        <f>IFERROR(Y569/H569,"0")+IFERROR(Y570/H570,"0")+IFERROR(Y571/H571,"0")+IFERROR(Y572/H572,"0")+IFERROR(Y573/H573,"0")</f>
        <v>19</v>
      </c>
      <c r="Z574" s="799">
        <f>IFERROR(IF(Z569="",0,Z569),"0")+IFERROR(IF(Z570="",0,Z570),"0")+IFERROR(IF(Z571="",0,Z571),"0")+IFERROR(IF(Z572="",0,Z572),"0")+IFERROR(IF(Z573="",0,Z573),"0")</f>
        <v>0.22724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100</v>
      </c>
      <c r="Y575" s="799">
        <f>IFERROR(SUM(Y569:Y573),"0")</f>
        <v>100.32000000000001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50</v>
      </c>
      <c r="Y578" s="798">
        <f t="shared" si="115"/>
        <v>52.800000000000004</v>
      </c>
      <c r="Z578" s="36">
        <f t="shared" si="116"/>
        <v>0.1196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53.409090909090907</v>
      </c>
      <c r="BN578" s="64">
        <f t="shared" si="118"/>
        <v>56.400000000000006</v>
      </c>
      <c r="BO578" s="64">
        <f t="shared" si="119"/>
        <v>9.1054778554778545E-2</v>
      </c>
      <c r="BP578" s="64">
        <f t="shared" si="120"/>
        <v>9.6153846153846159E-2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30</v>
      </c>
      <c r="Y580" s="798">
        <f t="shared" si="115"/>
        <v>31.68</v>
      </c>
      <c r="Z580" s="36">
        <f t="shared" si="116"/>
        <v>7.1760000000000004E-2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32.04545454545454</v>
      </c>
      <c r="BN580" s="64">
        <f t="shared" si="118"/>
        <v>33.839999999999996</v>
      </c>
      <c r="BO580" s="64">
        <f t="shared" si="119"/>
        <v>5.4632867132867136E-2</v>
      </c>
      <c r="BP580" s="64">
        <f t="shared" si="120"/>
        <v>5.7692307692307696E-2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70</v>
      </c>
      <c r="Y582" s="798">
        <f t="shared" si="115"/>
        <v>73.92</v>
      </c>
      <c r="Z582" s="36">
        <f t="shared" si="116"/>
        <v>0.16744000000000001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74.772727272727266</v>
      </c>
      <c r="BN582" s="64">
        <f t="shared" si="118"/>
        <v>78.959999999999994</v>
      </c>
      <c r="BO582" s="64">
        <f t="shared" si="119"/>
        <v>0.12747668997668998</v>
      </c>
      <c r="BP582" s="64">
        <f t="shared" si="120"/>
        <v>0.13461538461538464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108</v>
      </c>
      <c r="Y583" s="798">
        <f t="shared" si="115"/>
        <v>108</v>
      </c>
      <c r="Z583" s="36">
        <f>IFERROR(IF(Y583=0,"",ROUNDUP(Y583/H583,0)*0.00902),"")</f>
        <v>0.27060000000000001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114.3</v>
      </c>
      <c r="BN583" s="64">
        <f t="shared" si="118"/>
        <v>114.3</v>
      </c>
      <c r="BO583" s="64">
        <f t="shared" si="119"/>
        <v>0.22727272727272729</v>
      </c>
      <c r="BP583" s="64">
        <f t="shared" si="120"/>
        <v>0.22727272727272729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58.409090909090907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60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0.62939999999999996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258</v>
      </c>
      <c r="Y593" s="799">
        <f>IFERROR(SUM(Y577:Y591),"0")</f>
        <v>266.39999999999998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10</v>
      </c>
      <c r="Y602" s="798">
        <f>IFERROR(IF(X602="",0,CEILING((X602/$H602),1)*$H602),"")</f>
        <v>15.6</v>
      </c>
      <c r="Z602" s="36">
        <f>IFERROR(IF(Y602=0,"",ROUNDUP(Y602/H602,0)*0.02175),"")</f>
        <v>4.3499999999999997E-2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10.615384615384615</v>
      </c>
      <c r="BN602" s="64">
        <f>IFERROR(Y602*I602/H602,"0")</f>
        <v>16.559999999999999</v>
      </c>
      <c r="BO602" s="64">
        <f>IFERROR(1/J602*(X602/H602),"0")</f>
        <v>2.2893772893772896E-2</v>
      </c>
      <c r="BP602" s="64">
        <f>IFERROR(1/J602*(Y602/H602),"0")</f>
        <v>3.5714285714285712E-2</v>
      </c>
    </row>
    <row r="603" spans="1:68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1.2820512820512822</v>
      </c>
      <c r="Y603" s="799">
        <f>IFERROR(Y601/H601,"0")+IFERROR(Y602/H602,"0")</f>
        <v>2</v>
      </c>
      <c r="Z603" s="799">
        <f>IFERROR(IF(Z601="",0,Z601),"0")+IFERROR(IF(Z602="",0,Z602),"0")</f>
        <v>4.3499999999999997E-2</v>
      </c>
      <c r="AA603" s="800"/>
      <c r="AB603" s="800"/>
      <c r="AC603" s="800"/>
    </row>
    <row r="604" spans="1:68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10</v>
      </c>
      <c r="Y604" s="799">
        <f>IFERROR(SUM(Y601:Y602),"0")</f>
        <v>15.6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20</v>
      </c>
      <c r="Y624" s="798">
        <f t="shared" si="121"/>
        <v>24</v>
      </c>
      <c r="Z624" s="36">
        <f>IFERROR(IF(Y624=0,"",ROUNDUP(Y624/H624,0)*0.02175),"")</f>
        <v>4.3499999999999997E-2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20.8</v>
      </c>
      <c r="BN624" s="64">
        <f t="shared" si="123"/>
        <v>24.959999999999997</v>
      </c>
      <c r="BO624" s="64">
        <f t="shared" si="124"/>
        <v>2.976190476190476E-2</v>
      </c>
      <c r="BP624" s="64">
        <f t="shared" si="125"/>
        <v>3.5714285714285712E-2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1.6666666666666667</v>
      </c>
      <c r="Y629" s="799">
        <f>IFERROR(Y622/H622,"0")+IFERROR(Y623/H623,"0")+IFERROR(Y624/H624,"0")+IFERROR(Y625/H625,"0")+IFERROR(Y626/H626,"0")+IFERROR(Y627/H627,"0")+IFERROR(Y628/H628,"0")</f>
        <v>2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4.3499999999999997E-2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20</v>
      </c>
      <c r="Y630" s="799">
        <f>IFERROR(SUM(Y622:Y628),"0")</f>
        <v>24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1100</v>
      </c>
      <c r="Y649" s="798">
        <f t="shared" ref="Y649:Y656" si="131">IFERROR(IF(X649="",0,CEILING((X649/$H649),1)*$H649),"")</f>
        <v>1107.5999999999999</v>
      </c>
      <c r="Z649" s="36">
        <f>IFERROR(IF(Y649=0,"",ROUNDUP(Y649/H649,0)*0.02175),"")</f>
        <v>3.0884999999999998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1179.5384615384617</v>
      </c>
      <c r="BN649" s="64">
        <f t="shared" ref="BN649:BN656" si="133">IFERROR(Y649*I649/H649,"0")</f>
        <v>1187.6879999999999</v>
      </c>
      <c r="BO649" s="64">
        <f t="shared" ref="BO649:BO656" si="134">IFERROR(1/J649*(X649/H649),"0")</f>
        <v>2.5183150183150182</v>
      </c>
      <c r="BP649" s="64">
        <f t="shared" ref="BP649:BP656" si="135">IFERROR(1/J649*(Y649/H649),"0")</f>
        <v>2.5357142857142856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141.02564102564102</v>
      </c>
      <c r="Y657" s="799">
        <f>IFERROR(Y649/H649,"0")+IFERROR(Y650/H650,"0")+IFERROR(Y651/H651,"0")+IFERROR(Y652/H652,"0")+IFERROR(Y653/H653,"0")+IFERROR(Y654/H654,"0")+IFERROR(Y655/H655,"0")+IFERROR(Y656/H656,"0")</f>
        <v>142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3.0884999999999998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1100</v>
      </c>
      <c r="Y658" s="799">
        <f>IFERROR(SUM(Y649:Y656),"0")</f>
        <v>1107.5999999999999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11973.3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12123.94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12872.246787235748</v>
      </c>
      <c r="Y685" s="799">
        <f>IFERROR(SUM(BN22:BN681),"0")</f>
        <v>13032.495999999996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25</v>
      </c>
      <c r="Y686" s="38">
        <f>ROUNDUP(SUM(BP22:BP681),0)</f>
        <v>25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13497.246787235748</v>
      </c>
      <c r="Y687" s="799">
        <f>GrossWeightTotalR+PalletQtyTotalR*25</f>
        <v>13657.495999999996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3055.9362007724076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3081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28.634000000000004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228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74.400000000000006</v>
      </c>
      <c r="E694" s="46">
        <f>IFERROR(Y105*1,"0")+IFERROR(Y106*1,"0")+IFERROR(Y107*1,"0")+IFERROR(Y111*1,"0")+IFERROR(Y112*1,"0")+IFERROR(Y113*1,"0")+IFERROR(Y114*1,"0")+IFERROR(Y115*1,"0")+IFERROR(Y116*1,"0")</f>
        <v>540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1176</v>
      </c>
      <c r="G694" s="46">
        <f>IFERROR(Y152*1,"0")+IFERROR(Y153*1,"0")+IFERROR(Y154*1,"0")+IFERROR(Y158*1,"0")+IFERROR(Y159*1,"0")+IFERROR(Y163*1,"0")+IFERROR(Y164*1,"0")+IFERROR(Y165*1,"0")</f>
        <v>143.76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327.36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1677.3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242.8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441.6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386.40000000000003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475.2</v>
      </c>
      <c r="V694" s="46">
        <f>IFERROR(Y404*1,"0")+IFERROR(Y408*1,"0")+IFERROR(Y409*1,"0")+IFERROR(Y410*1,"0")</f>
        <v>1739.4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2805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71.400000000000006</v>
      </c>
      <c r="Z694" s="46">
        <f>IFERROR(Y514*1,"0")+IFERROR(Y518*1,"0")+IFERROR(Y519*1,"0")+IFERROR(Y520*1,"0")+IFERROR(Y521*1,"0")+IFERROR(Y522*1,"0")+IFERROR(Y526*1,"0")+IFERROR(Y530*1,"0")</f>
        <v>28.200000000000003</v>
      </c>
      <c r="AA694" s="46">
        <f>IFERROR(Y535*1,"0")+IFERROR(Y536*1,"0")+IFERROR(Y537*1,"0")+IFERROR(Y538*1,"0")+IFERROR(Y539*1,"0")+IFERROR(Y540*1,"0")</f>
        <v>52.56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582.96000000000015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1131.5999999999999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100,00"/>
        <filter val="1 200,00"/>
        <filter val="1 330,00"/>
        <filter val="1 500,00"/>
        <filter val="1 540,00"/>
        <filter val="1 715,00"/>
        <filter val="1,00"/>
        <filter val="1,28"/>
        <filter val="1,67"/>
        <filter val="10,00"/>
        <filter val="100,00"/>
        <filter val="105,00"/>
        <filter val="108,00"/>
        <filter val="11 973,30"/>
        <filter val="11,67"/>
        <filter val="12 872,25"/>
        <filter val="12,00"/>
        <filter val="12,50"/>
        <filter val="120,00"/>
        <filter val="13 497,25"/>
        <filter val="141,03"/>
        <filter val="16,67"/>
        <filter val="18,94"/>
        <filter val="183,33"/>
        <filter val="20,00"/>
        <filter val="200,00"/>
        <filter val="21,00"/>
        <filter val="22,22"/>
        <filter val="220,00"/>
        <filter val="232,00"/>
        <filter val="24,50"/>
        <filter val="242,86"/>
        <filter val="25"/>
        <filter val="258,00"/>
        <filter val="28,00"/>
        <filter val="3 055,94"/>
        <filter val="3,00"/>
        <filter val="3,30"/>
        <filter val="3,33"/>
        <filter val="30,00"/>
        <filter val="300,00"/>
        <filter val="31,25"/>
        <filter val="315,00"/>
        <filter val="32,00"/>
        <filter val="320,00"/>
        <filter val="33,33"/>
        <filter val="35,00"/>
        <filter val="35,07"/>
        <filter val="36,67"/>
        <filter val="360,00"/>
        <filter val="37,88"/>
        <filter val="385,00"/>
        <filter val="39,26"/>
        <filter val="4,76"/>
        <filter val="40,00"/>
        <filter val="400,00"/>
        <filter val="440,00"/>
        <filter val="450,00"/>
        <filter val="480,00"/>
        <filter val="49,50"/>
        <filter val="495,00"/>
        <filter val="5,36"/>
        <filter val="5,56"/>
        <filter val="50,00"/>
        <filter val="500,00"/>
        <filter val="52,00"/>
        <filter val="540,00"/>
        <filter val="551,15"/>
        <filter val="57,23"/>
        <filter val="58,41"/>
        <filter val="6,00"/>
        <filter val="60,00"/>
        <filter val="70,00"/>
        <filter val="80,00"/>
        <filter val="816,67"/>
        <filter val="9,26"/>
        <filter val="99,50"/>
        <filter val="995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2025-01-15T11:09:40Z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