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613045-F143-47FC-9B46-5C7398A7AB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Y617" i="1" s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BP596" i="1" s="1"/>
  <c r="P596" i="1"/>
  <c r="BP595" i="1"/>
  <c r="BO595" i="1"/>
  <c r="BN595" i="1"/>
  <c r="BM595" i="1"/>
  <c r="Z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BO589" i="1"/>
  <c r="BM589" i="1"/>
  <c r="Y589" i="1"/>
  <c r="BP589" i="1" s="1"/>
  <c r="P589" i="1"/>
  <c r="BO588" i="1"/>
  <c r="BM588" i="1"/>
  <c r="Y588" i="1"/>
  <c r="P588" i="1"/>
  <c r="BO587" i="1"/>
  <c r="BM587" i="1"/>
  <c r="Y587" i="1"/>
  <c r="BP587" i="1" s="1"/>
  <c r="BO586" i="1"/>
  <c r="BM586" i="1"/>
  <c r="Y586" i="1"/>
  <c r="BP586" i="1" s="1"/>
  <c r="P586" i="1"/>
  <c r="BO585" i="1"/>
  <c r="BM585" i="1"/>
  <c r="Y585" i="1"/>
  <c r="P585" i="1"/>
  <c r="BO584" i="1"/>
  <c r="BM584" i="1"/>
  <c r="Y584" i="1"/>
  <c r="BP584" i="1" s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BO580" i="1"/>
  <c r="BM580" i="1"/>
  <c r="Y580" i="1"/>
  <c r="BP580" i="1" s="1"/>
  <c r="P580" i="1"/>
  <c r="BO579" i="1"/>
  <c r="BM579" i="1"/>
  <c r="Y579" i="1"/>
  <c r="BO578" i="1"/>
  <c r="BM578" i="1"/>
  <c r="Y578" i="1"/>
  <c r="P578" i="1"/>
  <c r="BO577" i="1"/>
  <c r="BM577" i="1"/>
  <c r="Y577" i="1"/>
  <c r="Y593" i="1" s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P571" i="1" s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Z465" i="1" s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Y466" i="1" s="1"/>
  <c r="X459" i="1"/>
  <c r="X458" i="1"/>
  <c r="BO457" i="1"/>
  <c r="BM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3" i="1" s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O398" i="1"/>
  <c r="BN398" i="1"/>
  <c r="BM398" i="1"/>
  <c r="Z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BP152" i="1" s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21" i="1" l="1"/>
  <c r="BN421" i="1"/>
  <c r="Z421" i="1"/>
  <c r="BP482" i="1"/>
  <c r="BN482" i="1"/>
  <c r="Z482" i="1"/>
  <c r="BP490" i="1"/>
  <c r="BN490" i="1"/>
  <c r="Z490" i="1"/>
  <c r="BP504" i="1"/>
  <c r="BN504" i="1"/>
  <c r="Z504" i="1"/>
  <c r="Y604" i="1"/>
  <c r="Y603" i="1"/>
  <c r="BP601" i="1"/>
  <c r="BN601" i="1"/>
  <c r="Z601" i="1"/>
  <c r="BP623" i="1"/>
  <c r="BN623" i="1"/>
  <c r="Z623" i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22" i="1"/>
  <c r="Z23" i="1" s="1"/>
  <c r="BN22" i="1"/>
  <c r="BP22" i="1"/>
  <c r="Z26" i="1"/>
  <c r="BN26" i="1"/>
  <c r="Y34" i="1"/>
  <c r="Z33" i="1"/>
  <c r="BN33" i="1"/>
  <c r="Z57" i="1"/>
  <c r="BN57" i="1"/>
  <c r="Z68" i="1"/>
  <c r="BN68" i="1"/>
  <c r="Z82" i="1"/>
  <c r="BN82" i="1"/>
  <c r="Z94" i="1"/>
  <c r="BN94" i="1"/>
  <c r="Z114" i="1"/>
  <c r="BN114" i="1"/>
  <c r="Z122" i="1"/>
  <c r="BN122" i="1"/>
  <c r="Z136" i="1"/>
  <c r="BN136" i="1"/>
  <c r="Z146" i="1"/>
  <c r="BN146" i="1"/>
  <c r="Y149" i="1"/>
  <c r="Z152" i="1"/>
  <c r="BN152" i="1"/>
  <c r="Y155" i="1"/>
  <c r="Z177" i="1"/>
  <c r="BN177" i="1"/>
  <c r="Z199" i="1"/>
  <c r="BN199" i="1"/>
  <c r="Z220" i="1"/>
  <c r="BN220" i="1"/>
  <c r="Z230" i="1"/>
  <c r="BN230" i="1"/>
  <c r="Z240" i="1"/>
  <c r="BN240" i="1"/>
  <c r="Z243" i="1"/>
  <c r="BN243" i="1"/>
  <c r="Z254" i="1"/>
  <c r="BN254" i="1"/>
  <c r="Z267" i="1"/>
  <c r="BN267" i="1"/>
  <c r="Z284" i="1"/>
  <c r="BN284" i="1"/>
  <c r="Z300" i="1"/>
  <c r="BN300" i="1"/>
  <c r="Z337" i="1"/>
  <c r="BN337" i="1"/>
  <c r="Z361" i="1"/>
  <c r="BN361" i="1"/>
  <c r="Z375" i="1"/>
  <c r="BN375" i="1"/>
  <c r="Z385" i="1"/>
  <c r="BN385" i="1"/>
  <c r="Z386" i="1"/>
  <c r="BN386" i="1"/>
  <c r="BP451" i="1"/>
  <c r="BN451" i="1"/>
  <c r="Z451" i="1"/>
  <c r="BP487" i="1"/>
  <c r="BN487" i="1"/>
  <c r="Z487" i="1"/>
  <c r="BP495" i="1"/>
  <c r="BN495" i="1"/>
  <c r="Z495" i="1"/>
  <c r="BP555" i="1"/>
  <c r="BN555" i="1"/>
  <c r="Z555" i="1"/>
  <c r="BP602" i="1"/>
  <c r="BN602" i="1"/>
  <c r="Z602" i="1"/>
  <c r="Y614" i="1"/>
  <c r="Y613" i="1"/>
  <c r="BP612" i="1"/>
  <c r="BN612" i="1"/>
  <c r="Z612" i="1"/>
  <c r="Z613" i="1" s="1"/>
  <c r="BP622" i="1"/>
  <c r="BN622" i="1"/>
  <c r="Z622" i="1"/>
  <c r="BP624" i="1"/>
  <c r="BN624" i="1"/>
  <c r="Z624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437" i="1"/>
  <c r="AD694" i="1"/>
  <c r="BP28" i="1"/>
  <c r="BN28" i="1"/>
  <c r="Z28" i="1"/>
  <c r="BP30" i="1"/>
  <c r="BN30" i="1"/>
  <c r="Z30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BP47" i="1"/>
  <c r="BN47" i="1"/>
  <c r="Z47" i="1"/>
  <c r="BP62" i="1"/>
  <c r="BN62" i="1"/>
  <c r="Z62" i="1"/>
  <c r="BP74" i="1"/>
  <c r="BN74" i="1"/>
  <c r="Z74" i="1"/>
  <c r="BP84" i="1"/>
  <c r="BN84" i="1"/>
  <c r="Z84" i="1"/>
  <c r="BN98" i="1"/>
  <c r="Z98" i="1"/>
  <c r="BP99" i="1"/>
  <c r="BN99" i="1"/>
  <c r="Z99" i="1"/>
  <c r="BP124" i="1"/>
  <c r="BN124" i="1"/>
  <c r="Z124" i="1"/>
  <c r="BP29" i="1"/>
  <c r="BN29" i="1"/>
  <c r="Z29" i="1"/>
  <c r="BP31" i="1"/>
  <c r="BN31" i="1"/>
  <c r="Z31" i="1"/>
  <c r="BP51" i="1"/>
  <c r="BN51" i="1"/>
  <c r="Z51" i="1"/>
  <c r="BP66" i="1"/>
  <c r="BN66" i="1"/>
  <c r="Z66" i="1"/>
  <c r="Y87" i="1"/>
  <c r="BP80" i="1"/>
  <c r="BN80" i="1"/>
  <c r="Z80" i="1"/>
  <c r="BP92" i="1"/>
  <c r="BN92" i="1"/>
  <c r="Z92" i="1"/>
  <c r="BP112" i="1"/>
  <c r="BN112" i="1"/>
  <c r="Z112" i="1"/>
  <c r="BP132" i="1"/>
  <c r="BN132" i="1"/>
  <c r="Z132" i="1"/>
  <c r="BP142" i="1"/>
  <c r="BN142" i="1"/>
  <c r="Z142" i="1"/>
  <c r="BP175" i="1"/>
  <c r="BN175" i="1"/>
  <c r="Z175" i="1"/>
  <c r="BP197" i="1"/>
  <c r="BN197" i="1"/>
  <c r="Z197" i="1"/>
  <c r="BP218" i="1"/>
  <c r="BN218" i="1"/>
  <c r="Z218" i="1"/>
  <c r="BP228" i="1"/>
  <c r="BN228" i="1"/>
  <c r="Z228" i="1"/>
  <c r="BP236" i="1"/>
  <c r="BN236" i="1"/>
  <c r="Z236" i="1"/>
  <c r="BP252" i="1"/>
  <c r="BN252" i="1"/>
  <c r="Z252" i="1"/>
  <c r="BP265" i="1"/>
  <c r="BN265" i="1"/>
  <c r="Z265" i="1"/>
  <c r="BP282" i="1"/>
  <c r="BN282" i="1"/>
  <c r="Z282" i="1"/>
  <c r="O694" i="1"/>
  <c r="Y294" i="1"/>
  <c r="BP293" i="1"/>
  <c r="BN293" i="1"/>
  <c r="Z293" i="1"/>
  <c r="Z294" i="1" s="1"/>
  <c r="BP298" i="1"/>
  <c r="BN298" i="1"/>
  <c r="Z298" i="1"/>
  <c r="BP309" i="1"/>
  <c r="BN309" i="1"/>
  <c r="Z309" i="1"/>
  <c r="BP359" i="1"/>
  <c r="BN359" i="1"/>
  <c r="Z359" i="1"/>
  <c r="BP369" i="1"/>
  <c r="BN369" i="1"/>
  <c r="Z369" i="1"/>
  <c r="Y388" i="1"/>
  <c r="BP383" i="1"/>
  <c r="BN383" i="1"/>
  <c r="Z383" i="1"/>
  <c r="BP409" i="1"/>
  <c r="BN409" i="1"/>
  <c r="Z409" i="1"/>
  <c r="BP423" i="1"/>
  <c r="BN423" i="1"/>
  <c r="Z423" i="1"/>
  <c r="Y442" i="1"/>
  <c r="Y441" i="1"/>
  <c r="BP440" i="1"/>
  <c r="BN440" i="1"/>
  <c r="Z440" i="1"/>
  <c r="Z441" i="1" s="1"/>
  <c r="Y454" i="1"/>
  <c r="BP445" i="1"/>
  <c r="BN445" i="1"/>
  <c r="Z445" i="1"/>
  <c r="BP457" i="1"/>
  <c r="BN457" i="1"/>
  <c r="Z457" i="1"/>
  <c r="Y471" i="1"/>
  <c r="Y470" i="1"/>
  <c r="BP469" i="1"/>
  <c r="BN469" i="1"/>
  <c r="Z469" i="1"/>
  <c r="Z470" i="1" s="1"/>
  <c r="Y477" i="1"/>
  <c r="Y476" i="1"/>
  <c r="BP475" i="1"/>
  <c r="BN475" i="1"/>
  <c r="Z475" i="1"/>
  <c r="Z476" i="1" s="1"/>
  <c r="BP484" i="1"/>
  <c r="BN484" i="1"/>
  <c r="Z484" i="1"/>
  <c r="BP492" i="1"/>
  <c r="BN492" i="1"/>
  <c r="Z492" i="1"/>
  <c r="B694" i="1"/>
  <c r="X688" i="1"/>
  <c r="X684" i="1"/>
  <c r="Y35" i="1"/>
  <c r="Y54" i="1"/>
  <c r="Y95" i="1"/>
  <c r="Y109" i="1"/>
  <c r="F694" i="1"/>
  <c r="Y133" i="1"/>
  <c r="Y143" i="1"/>
  <c r="BP138" i="1"/>
  <c r="BN138" i="1"/>
  <c r="Z138" i="1"/>
  <c r="BP154" i="1"/>
  <c r="BN154" i="1"/>
  <c r="Z154" i="1"/>
  <c r="BP183" i="1"/>
  <c r="BN183" i="1"/>
  <c r="Z183" i="1"/>
  <c r="Y190" i="1"/>
  <c r="BP189" i="1"/>
  <c r="BN189" i="1"/>
  <c r="Z189" i="1"/>
  <c r="Z190" i="1" s="1"/>
  <c r="BP193" i="1"/>
  <c r="BN193" i="1"/>
  <c r="Z193" i="1"/>
  <c r="BP206" i="1"/>
  <c r="BN206" i="1"/>
  <c r="Z206" i="1"/>
  <c r="Y212" i="1"/>
  <c r="BP210" i="1"/>
  <c r="BN210" i="1"/>
  <c r="Z210" i="1"/>
  <c r="BP222" i="1"/>
  <c r="BN222" i="1"/>
  <c r="Z222" i="1"/>
  <c r="BP232" i="1"/>
  <c r="BN232" i="1"/>
  <c r="Z232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92" i="1"/>
  <c r="BN392" i="1"/>
  <c r="Z392" i="1"/>
  <c r="BP419" i="1"/>
  <c r="BN419" i="1"/>
  <c r="Z419" i="1"/>
  <c r="BP431" i="1"/>
  <c r="BN431" i="1"/>
  <c r="Z431" i="1"/>
  <c r="BP449" i="1"/>
  <c r="BN449" i="1"/>
  <c r="Z449" i="1"/>
  <c r="BP485" i="1"/>
  <c r="BN485" i="1"/>
  <c r="Z485" i="1"/>
  <c r="BP493" i="1"/>
  <c r="BN493" i="1"/>
  <c r="Z493" i="1"/>
  <c r="BP498" i="1"/>
  <c r="BN498" i="1"/>
  <c r="Z498" i="1"/>
  <c r="Y523" i="1"/>
  <c r="BP518" i="1"/>
  <c r="BN518" i="1"/>
  <c r="Z518" i="1"/>
  <c r="BP539" i="1"/>
  <c r="BN539" i="1"/>
  <c r="Z539" i="1"/>
  <c r="BP553" i="1"/>
  <c r="BN553" i="1"/>
  <c r="Z553" i="1"/>
  <c r="BP562" i="1"/>
  <c r="BN562" i="1"/>
  <c r="Z562" i="1"/>
  <c r="BP564" i="1"/>
  <c r="BN564" i="1"/>
  <c r="Z564" i="1"/>
  <c r="BP572" i="1"/>
  <c r="BN572" i="1"/>
  <c r="Z572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BP669" i="1"/>
  <c r="BN669" i="1"/>
  <c r="Z669" i="1"/>
  <c r="Y679" i="1"/>
  <c r="Y678" i="1"/>
  <c r="BP677" i="1"/>
  <c r="BN677" i="1"/>
  <c r="Z677" i="1"/>
  <c r="Z678" i="1" s="1"/>
  <c r="Y144" i="1"/>
  <c r="Y148" i="1"/>
  <c r="Y167" i="1"/>
  <c r="Y202" i="1"/>
  <c r="Y224" i="1"/>
  <c r="Y238" i="1"/>
  <c r="Y247" i="1"/>
  <c r="L694" i="1"/>
  <c r="M694" i="1"/>
  <c r="U694" i="1"/>
  <c r="Y371" i="1"/>
  <c r="Y381" i="1"/>
  <c r="Y394" i="1"/>
  <c r="Y400" i="1"/>
  <c r="W694" i="1"/>
  <c r="BP497" i="1"/>
  <c r="BN497" i="1"/>
  <c r="Z497" i="1"/>
  <c r="Y510" i="1"/>
  <c r="BP508" i="1"/>
  <c r="BN508" i="1"/>
  <c r="Z508" i="1"/>
  <c r="BP521" i="1"/>
  <c r="BN521" i="1"/>
  <c r="Z521" i="1"/>
  <c r="BP540" i="1"/>
  <c r="BN540" i="1"/>
  <c r="Z540" i="1"/>
  <c r="BP557" i="1"/>
  <c r="BN557" i="1"/>
  <c r="Z557" i="1"/>
  <c r="BP563" i="1"/>
  <c r="BN563" i="1"/>
  <c r="Z563" i="1"/>
  <c r="BP565" i="1"/>
  <c r="BN565" i="1"/>
  <c r="Z565" i="1"/>
  <c r="BP573" i="1"/>
  <c r="BN573" i="1"/>
  <c r="Z573" i="1"/>
  <c r="BP579" i="1"/>
  <c r="BN579" i="1"/>
  <c r="Z579" i="1"/>
  <c r="BP585" i="1"/>
  <c r="BN585" i="1"/>
  <c r="Z585" i="1"/>
  <c r="BP591" i="1"/>
  <c r="BN591" i="1"/>
  <c r="Z591" i="1"/>
  <c r="AF694" i="1"/>
  <c r="Y670" i="1"/>
  <c r="BP668" i="1"/>
  <c r="BN668" i="1"/>
  <c r="Z668" i="1"/>
  <c r="Y567" i="1"/>
  <c r="Y575" i="1"/>
  <c r="Y599" i="1"/>
  <c r="H9" i="1"/>
  <c r="A10" i="1"/>
  <c r="X685" i="1"/>
  <c r="X686" i="1"/>
  <c r="Y24" i="1"/>
  <c r="Z27" i="1"/>
  <c r="BN27" i="1"/>
  <c r="BP27" i="1"/>
  <c r="Z32" i="1"/>
  <c r="BN32" i="1"/>
  <c r="C694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BN81" i="1"/>
  <c r="Z83" i="1"/>
  <c r="BN83" i="1"/>
  <c r="Z85" i="1"/>
  <c r="BN85" i="1"/>
  <c r="Y86" i="1"/>
  <c r="Z89" i="1"/>
  <c r="BN89" i="1"/>
  <c r="BP89" i="1"/>
  <c r="Z91" i="1"/>
  <c r="BN91" i="1"/>
  <c r="Z93" i="1"/>
  <c r="BN93" i="1"/>
  <c r="Y96" i="1"/>
  <c r="Y101" i="1"/>
  <c r="BP98" i="1"/>
  <c r="BP107" i="1"/>
  <c r="BN107" i="1"/>
  <c r="Z107" i="1"/>
  <c r="Y117" i="1"/>
  <c r="BP111" i="1"/>
  <c r="BN111" i="1"/>
  <c r="Z111" i="1"/>
  <c r="BP115" i="1"/>
  <c r="BN115" i="1"/>
  <c r="Z115" i="1"/>
  <c r="F9" i="1"/>
  <c r="J9" i="1"/>
  <c r="Y71" i="1"/>
  <c r="BP100" i="1"/>
  <c r="BN100" i="1"/>
  <c r="Z100" i="1"/>
  <c r="Y102" i="1"/>
  <c r="E694" i="1"/>
  <c r="Y108" i="1"/>
  <c r="BP105" i="1"/>
  <c r="BN105" i="1"/>
  <c r="Z105" i="1"/>
  <c r="BP113" i="1"/>
  <c r="BN113" i="1"/>
  <c r="Z113" i="1"/>
  <c r="BP116" i="1"/>
  <c r="BN116" i="1"/>
  <c r="Z116" i="1"/>
  <c r="Y118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Y134" i="1"/>
  <c r="Z137" i="1"/>
  <c r="BN137" i="1"/>
  <c r="BP137" i="1"/>
  <c r="Z139" i="1"/>
  <c r="BN139" i="1"/>
  <c r="Z141" i="1"/>
  <c r="BN141" i="1"/>
  <c r="Z147" i="1"/>
  <c r="Z148" i="1" s="1"/>
  <c r="BN147" i="1"/>
  <c r="BP147" i="1"/>
  <c r="G694" i="1"/>
  <c r="Z153" i="1"/>
  <c r="BN153" i="1"/>
  <c r="BP153" i="1"/>
  <c r="Y156" i="1"/>
  <c r="Y161" i="1"/>
  <c r="Z159" i="1"/>
  <c r="Z160" i="1" s="1"/>
  <c r="BN159" i="1"/>
  <c r="Y160" i="1"/>
  <c r="BP165" i="1"/>
  <c r="BN165" i="1"/>
  <c r="Z165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Y201" i="1"/>
  <c r="BP196" i="1"/>
  <c r="BN196" i="1"/>
  <c r="Z196" i="1"/>
  <c r="BP200" i="1"/>
  <c r="BN200" i="1"/>
  <c r="Z200" i="1"/>
  <c r="J694" i="1"/>
  <c r="Y208" i="1"/>
  <c r="BP205" i="1"/>
  <c r="BN205" i="1"/>
  <c r="Z205" i="1"/>
  <c r="Y127" i="1"/>
  <c r="Y166" i="1"/>
  <c r="BP163" i="1"/>
  <c r="BN163" i="1"/>
  <c r="Z163" i="1"/>
  <c r="BP176" i="1"/>
  <c r="BN176" i="1"/>
  <c r="Z176" i="1"/>
  <c r="BP194" i="1"/>
  <c r="BN194" i="1"/>
  <c r="Z194" i="1"/>
  <c r="BP198" i="1"/>
  <c r="BN198" i="1"/>
  <c r="Z198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Y412" i="1"/>
  <c r="Y428" i="1"/>
  <c r="Y432" i="1"/>
  <c r="Y438" i="1"/>
  <c r="Y458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BP520" i="1"/>
  <c r="BN520" i="1"/>
  <c r="Z520" i="1"/>
  <c r="BP538" i="1"/>
  <c r="BN538" i="1"/>
  <c r="Z538" i="1"/>
  <c r="I694" i="1"/>
  <c r="Y191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BN299" i="1"/>
  <c r="Y302" i="1"/>
  <c r="Q694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94" i="1"/>
  <c r="Y344" i="1"/>
  <c r="Z347" i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Z370" i="1"/>
  <c r="BN370" i="1"/>
  <c r="Z374" i="1"/>
  <c r="BN374" i="1"/>
  <c r="BP374" i="1"/>
  <c r="Z376" i="1"/>
  <c r="BN376" i="1"/>
  <c r="Z378" i="1"/>
  <c r="BN378" i="1"/>
  <c r="Z384" i="1"/>
  <c r="BN384" i="1"/>
  <c r="Z390" i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Z416" i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27" i="1"/>
  <c r="Z430" i="1"/>
  <c r="BN430" i="1"/>
  <c r="BP430" i="1"/>
  <c r="Z435" i="1"/>
  <c r="BN435" i="1"/>
  <c r="BP435" i="1"/>
  <c r="Z436" i="1"/>
  <c r="BN436" i="1"/>
  <c r="X694" i="1"/>
  <c r="Z446" i="1"/>
  <c r="BN446" i="1"/>
  <c r="Z448" i="1"/>
  <c r="BN448" i="1"/>
  <c r="Z450" i="1"/>
  <c r="BN450" i="1"/>
  <c r="Z452" i="1"/>
  <c r="BN452" i="1"/>
  <c r="Y453" i="1"/>
  <c r="Z456" i="1"/>
  <c r="Z458" i="1" s="1"/>
  <c r="BN456" i="1"/>
  <c r="BP456" i="1"/>
  <c r="Z461" i="1"/>
  <c r="BN461" i="1"/>
  <c r="BP461" i="1"/>
  <c r="Z462" i="1"/>
  <c r="BN462" i="1"/>
  <c r="Z464" i="1"/>
  <c r="BN464" i="1"/>
  <c r="BP465" i="1"/>
  <c r="BN465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Y505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Y541" i="1"/>
  <c r="Y566" i="1"/>
  <c r="Y574" i="1"/>
  <c r="Y592" i="1"/>
  <c r="Y598" i="1"/>
  <c r="Y610" i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Y694" i="1"/>
  <c r="AC694" i="1"/>
  <c r="Y547" i="1"/>
  <c r="Z552" i="1"/>
  <c r="BN552" i="1"/>
  <c r="Z554" i="1"/>
  <c r="BN554" i="1"/>
  <c r="Z556" i="1"/>
  <c r="BN556" i="1"/>
  <c r="Z558" i="1"/>
  <c r="BN558" i="1"/>
  <c r="Z561" i="1"/>
  <c r="BN561" i="1"/>
  <c r="Z571" i="1"/>
  <c r="Z574" i="1" s="1"/>
  <c r="BN571" i="1"/>
  <c r="Z577" i="1"/>
  <c r="BN577" i="1"/>
  <c r="BP577" i="1"/>
  <c r="Z580" i="1"/>
  <c r="BN580" i="1"/>
  <c r="Z581" i="1"/>
  <c r="BN581" i="1"/>
  <c r="Z583" i="1"/>
  <c r="BN583" i="1"/>
  <c r="Z584" i="1"/>
  <c r="BN584" i="1"/>
  <c r="Z586" i="1"/>
  <c r="BN586" i="1"/>
  <c r="Z587" i="1"/>
  <c r="BN587" i="1"/>
  <c r="Z589" i="1"/>
  <c r="BN589" i="1"/>
  <c r="Z590" i="1"/>
  <c r="BN590" i="1"/>
  <c r="Z596" i="1"/>
  <c r="BN596" i="1"/>
  <c r="Z608" i="1"/>
  <c r="Z609" i="1" s="1"/>
  <c r="BN608" i="1"/>
  <c r="BP608" i="1"/>
  <c r="Y609" i="1"/>
  <c r="Z616" i="1"/>
  <c r="Z617" i="1" s="1"/>
  <c r="BN616" i="1"/>
  <c r="BP616" i="1"/>
  <c r="Y629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592" i="1" l="1"/>
  <c r="Z523" i="1"/>
  <c r="Z432" i="1"/>
  <c r="Z427" i="1"/>
  <c r="Z400" i="1"/>
  <c r="Z380" i="1"/>
  <c r="Z364" i="1"/>
  <c r="Z301" i="1"/>
  <c r="Z289" i="1"/>
  <c r="Z223" i="1"/>
  <c r="Z212" i="1"/>
  <c r="Z207" i="1"/>
  <c r="Z184" i="1"/>
  <c r="Z155" i="1"/>
  <c r="Z670" i="1"/>
  <c r="Z657" i="1"/>
  <c r="Z636" i="1"/>
  <c r="Z603" i="1"/>
  <c r="Z566" i="1"/>
  <c r="Z371" i="1"/>
  <c r="Z311" i="1"/>
  <c r="Z258" i="1"/>
  <c r="Y688" i="1"/>
  <c r="Y685" i="1"/>
  <c r="Y687" i="1" s="1"/>
  <c r="Z70" i="1"/>
  <c r="Z629" i="1"/>
  <c r="Z598" i="1"/>
  <c r="Z541" i="1"/>
  <c r="Z453" i="1"/>
  <c r="Z387" i="1"/>
  <c r="Z348" i="1"/>
  <c r="Z246" i="1"/>
  <c r="Z237" i="1"/>
  <c r="Z201" i="1"/>
  <c r="Z166" i="1"/>
  <c r="Z143" i="1"/>
  <c r="Z108" i="1"/>
  <c r="Z101" i="1"/>
  <c r="Y686" i="1"/>
  <c r="Z86" i="1"/>
  <c r="Z53" i="1"/>
  <c r="Z34" i="1"/>
  <c r="Z664" i="1"/>
  <c r="Z646" i="1"/>
  <c r="Z466" i="1"/>
  <c r="Z437" i="1"/>
  <c r="Z411" i="1"/>
  <c r="Z394" i="1"/>
  <c r="Z271" i="1"/>
  <c r="Z500" i="1"/>
  <c r="Z133" i="1"/>
  <c r="Z126" i="1"/>
  <c r="Z77" i="1"/>
  <c r="Z179" i="1"/>
  <c r="Z117" i="1"/>
  <c r="Z95" i="1"/>
  <c r="Y684" i="1"/>
  <c r="X687" i="1"/>
  <c r="Z689" i="1" l="1"/>
</calcChain>
</file>

<file path=xl/sharedStrings.xml><?xml version="1.0" encoding="utf-8"?>
<sst xmlns="http://schemas.openxmlformats.org/spreadsheetml/2006/main" count="3249" uniqueCount="1115">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</sst>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45675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0.375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3">
        <v>4607091385670</v>
      </c>
      <c r="E47" s="804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6"/>
      <c r="R47" s="806"/>
      <c r="S47" s="806"/>
      <c r="T47" s="807"/>
      <c r="U47" s="34"/>
      <c r="V47" s="34"/>
      <c r="W47" s="35" t="s">
        <v>69</v>
      </c>
      <c r="X47" s="797">
        <v>50</v>
      </c>
      <c r="Y47" s="798">
        <f t="shared" ref="Y47:Y52" si="6">IFERROR(IF(X47="",0,CEILING((X47/$H47),1)*$H47),"")</f>
        <v>54</v>
      </c>
      <c r="Z47" s="36">
        <f>IFERROR(IF(Y47=0,"",ROUNDUP(Y47/H47,0)*0.02175),"")</f>
        <v>0.10874999999999999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52.222222222222221</v>
      </c>
      <c r="BN47" s="64">
        <f t="shared" ref="BN47:BN52" si="8">IFERROR(Y47*I47/H47,"0")</f>
        <v>56.4</v>
      </c>
      <c r="BO47" s="64">
        <f t="shared" ref="BO47:BO52" si="9">IFERROR(1/J47*(X47/H47),"0")</f>
        <v>8.2671957671957674E-2</v>
      </c>
      <c r="BP47" s="64">
        <f t="shared" ref="BP47:BP52" si="10">IFERROR(1/J47*(Y47/H47),"0")</f>
        <v>8.9285714285714274E-2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3">
        <v>4607091385670</v>
      </c>
      <c r="E48" s="804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4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3">
        <v>4607091385687</v>
      </c>
      <c r="E50" s="804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6"/>
      <c r="R50" s="806"/>
      <c r="S50" s="806"/>
      <c r="T50" s="807"/>
      <c r="U50" s="34"/>
      <c r="V50" s="34"/>
      <c r="W50" s="35" t="s">
        <v>69</v>
      </c>
      <c r="X50" s="797">
        <v>160</v>
      </c>
      <c r="Y50" s="798">
        <f t="shared" si="6"/>
        <v>160</v>
      </c>
      <c r="Z50" s="36">
        <f>IFERROR(IF(Y50=0,"",ROUNDUP(Y50/H50,0)*0.00902),"")</f>
        <v>0.36080000000000001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168.4</v>
      </c>
      <c r="BN50" s="64">
        <f t="shared" si="8"/>
        <v>168.4</v>
      </c>
      <c r="BO50" s="64">
        <f t="shared" si="9"/>
        <v>0.30303030303030304</v>
      </c>
      <c r="BP50" s="64">
        <f t="shared" si="10"/>
        <v>0.30303030303030304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3">
        <v>4680115882539</v>
      </c>
      <c r="E51" s="804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44.629629629629633</v>
      </c>
      <c r="Y53" s="799">
        <f>IFERROR(Y47/H47,"0")+IFERROR(Y48/H48,"0")+IFERROR(Y49/H49,"0")+IFERROR(Y50/H50,"0")+IFERROR(Y51/H51,"0")+IFERROR(Y52/H52,"0")</f>
        <v>45</v>
      </c>
      <c r="Z53" s="799">
        <f>IFERROR(IF(Z47="",0,Z47),"0")+IFERROR(IF(Z48="",0,Z48),"0")+IFERROR(IF(Z49="",0,Z49),"0")+IFERROR(IF(Z50="",0,Z50),"0")+IFERROR(IF(Z51="",0,Z51),"0")+IFERROR(IF(Z52="",0,Z52),"0")</f>
        <v>0.46955000000000002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210</v>
      </c>
      <c r="Y54" s="799">
        <f>IFERROR(SUM(Y47:Y52),"0")</f>
        <v>214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250</v>
      </c>
      <c r="Y63" s="798">
        <f t="shared" si="11"/>
        <v>259.20000000000005</v>
      </c>
      <c r="Z63" s="36">
        <f>IFERROR(IF(Y63=0,"",ROUNDUP(Y63/H63,0)*0.02175),"")</f>
        <v>0.52200000000000002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261.11111111111109</v>
      </c>
      <c r="BN63" s="64">
        <f t="shared" si="13"/>
        <v>270.72000000000003</v>
      </c>
      <c r="BO63" s="64">
        <f t="shared" si="14"/>
        <v>0.41335978835978826</v>
      </c>
      <c r="BP63" s="64">
        <f t="shared" si="15"/>
        <v>0.4285714285714286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23.148148148148145</v>
      </c>
      <c r="Y70" s="799">
        <f>IFERROR(Y62/H62,"0")+IFERROR(Y63/H63,"0")+IFERROR(Y64/H64,"0")+IFERROR(Y65/H65,"0")+IFERROR(Y66/H66,"0")+IFERROR(Y67/H67,"0")+IFERROR(Y68/H68,"0")+IFERROR(Y69/H69,"0")</f>
        <v>24.000000000000004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0.52200000000000002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250</v>
      </c>
      <c r="Y71" s="799">
        <f>IFERROR(SUM(Y62:Y69),"0")</f>
        <v>259.20000000000005</v>
      </c>
      <c r="Z71" s="37"/>
      <c r="AA71" s="800"/>
      <c r="AB71" s="800"/>
      <c r="AC71" s="800"/>
    </row>
    <row r="72" spans="1:68" ht="14.25" hidden="1" customHeight="1" x14ac:dyDescent="0.25">
      <c r="A72" s="829" t="s">
        <v>163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30</v>
      </c>
      <c r="Y73" s="798">
        <f>IFERROR(IF(X73="",0,CEILING((X73/$H73),1)*$H73),"")</f>
        <v>32.400000000000006</v>
      </c>
      <c r="Z73" s="36">
        <f>IFERROR(IF(Y73=0,"",ROUNDUP(Y73/H73,0)*0.02175),"")</f>
        <v>6.5250000000000002E-2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31.333333333333329</v>
      </c>
      <c r="BN73" s="64">
        <f>IFERROR(Y73*I73/H73,"0")</f>
        <v>33.840000000000003</v>
      </c>
      <c r="BO73" s="64">
        <f>IFERROR(1/J73*(X73/H73),"0")</f>
        <v>4.96031746031746E-2</v>
      </c>
      <c r="BP73" s="64">
        <f>IFERROR(1/J73*(Y73/H73),"0")</f>
        <v>5.3571428571428575E-2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170</v>
      </c>
      <c r="B75" s="54" t="s">
        <v>171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180</v>
      </c>
      <c r="Y76" s="798">
        <f>IFERROR(IF(X76="",0,CEILING((X76/$H76),1)*$H76),"")</f>
        <v>180.9</v>
      </c>
      <c r="Z76" s="36">
        <f>IFERROR(IF(Y76=0,"",ROUNDUP(Y76/H76,0)*0.00651),"")</f>
        <v>0.43617</v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191.99999999999997</v>
      </c>
      <c r="BN76" s="64">
        <f>IFERROR(Y76*I76/H76,"0")</f>
        <v>192.95999999999998</v>
      </c>
      <c r="BO76" s="64">
        <f>IFERROR(1/J76*(X76/H76),"0")</f>
        <v>0.36630036630036628</v>
      </c>
      <c r="BP76" s="64">
        <f>IFERROR(1/J76*(Y76/H76),"0")</f>
        <v>0.36813186813186816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69.444444444444429</v>
      </c>
      <c r="Y77" s="799">
        <f>IFERROR(Y73/H73,"0")+IFERROR(Y74/H74,"0")+IFERROR(Y75/H75,"0")+IFERROR(Y76/H76,"0")</f>
        <v>70</v>
      </c>
      <c r="Z77" s="799">
        <f>IFERROR(IF(Z73="",0,Z73),"0")+IFERROR(IF(Z74="",0,Z74),"0")+IFERROR(IF(Z75="",0,Z75),"0")+IFERROR(IF(Z76="",0,Z76),"0")</f>
        <v>0.50141999999999998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210</v>
      </c>
      <c r="Y78" s="799">
        <f>IFERROR(SUM(Y73:Y76),"0")</f>
        <v>213.3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12</v>
      </c>
      <c r="Y83" s="798">
        <f t="shared" si="16"/>
        <v>12.6</v>
      </c>
      <c r="Z83" s="36">
        <f>IFERROR(IF(Y83=0,"",ROUNDUP(Y83/H83,0)*0.00502),"")</f>
        <v>3.5140000000000005E-2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12.666666666666664</v>
      </c>
      <c r="BN83" s="64">
        <f t="shared" si="18"/>
        <v>13.299999999999999</v>
      </c>
      <c r="BO83" s="64">
        <f t="shared" si="19"/>
        <v>2.8490028490028491E-2</v>
      </c>
      <c r="BP83" s="64">
        <f t="shared" si="20"/>
        <v>2.9914529914529919E-2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6</v>
      </c>
      <c r="Y84" s="798">
        <f t="shared" si="16"/>
        <v>7.2</v>
      </c>
      <c r="Z84" s="36">
        <f>IFERROR(IF(Y84=0,"",ROUNDUP(Y84/H84,0)*0.00502),"")</f>
        <v>2.0080000000000001E-2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6.3333333333333321</v>
      </c>
      <c r="BN84" s="64">
        <f t="shared" si="18"/>
        <v>7.6</v>
      </c>
      <c r="BO84" s="64">
        <f t="shared" si="19"/>
        <v>1.4245014245014245E-2</v>
      </c>
      <c r="BP84" s="64">
        <f t="shared" si="20"/>
        <v>1.7094017094017096E-2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12</v>
      </c>
      <c r="Y85" s="798">
        <f t="shared" si="16"/>
        <v>12.6</v>
      </c>
      <c r="Z85" s="36">
        <f>IFERROR(IF(Y85=0,"",ROUNDUP(Y85/H85,0)*0.00502),"")</f>
        <v>3.5140000000000005E-2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12.666666666666664</v>
      </c>
      <c r="BN85" s="64">
        <f t="shared" si="18"/>
        <v>13.299999999999999</v>
      </c>
      <c r="BO85" s="64">
        <f t="shared" si="19"/>
        <v>2.8490028490028491E-2</v>
      </c>
      <c r="BP85" s="64">
        <f t="shared" si="20"/>
        <v>2.9914529914529919E-2</v>
      </c>
    </row>
    <row r="86" spans="1:68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16.666666666666664</v>
      </c>
      <c r="Y86" s="799">
        <f>IFERROR(Y80/H80,"0")+IFERROR(Y81/H81,"0")+IFERROR(Y82/H82,"0")+IFERROR(Y83/H83,"0")+IFERROR(Y84/H84,"0")+IFERROR(Y85/H85,"0")</f>
        <v>18</v>
      </c>
      <c r="Z86" s="799">
        <f>IFERROR(IF(Z80="",0,Z80),"0")+IFERROR(IF(Z81="",0,Z81),"0")+IFERROR(IF(Z82="",0,Z82),"0")+IFERROR(IF(Z83="",0,Z83),"0")+IFERROR(IF(Z84="",0,Z84),"0")+IFERROR(IF(Z85="",0,Z85),"0")</f>
        <v>9.036000000000001E-2</v>
      </c>
      <c r="AA86" s="800"/>
      <c r="AB86" s="800"/>
      <c r="AC86" s="800"/>
    </row>
    <row r="87" spans="1:68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30</v>
      </c>
      <c r="Y87" s="799">
        <f>IFERROR(SUM(Y80:Y85),"0")</f>
        <v>32.4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189</v>
      </c>
      <c r="B89" s="54" t="s">
        <v>190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195</v>
      </c>
      <c r="B91" s="54" t="s">
        <v>196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198</v>
      </c>
      <c r="B92" s="54" t="s">
        <v>199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200</v>
      </c>
      <c r="B93" s="54" t="s">
        <v>201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205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206</v>
      </c>
      <c r="B98" s="54" t="s">
        <v>207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70</v>
      </c>
      <c r="Y99" s="798">
        <f>IFERROR(IF(X99="",0,CEILING((X99/$H99),1)*$H99),"")</f>
        <v>75.600000000000009</v>
      </c>
      <c r="Z99" s="36">
        <f>IFERROR(IF(Y99=0,"",ROUNDUP(Y99/H99,0)*0.02175),"")</f>
        <v>0.19574999999999998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74.7</v>
      </c>
      <c r="BN99" s="64">
        <f>IFERROR(Y99*I99/H99,"0")</f>
        <v>80.676000000000016</v>
      </c>
      <c r="BO99" s="64">
        <f>IFERROR(1/J99*(X99/H99),"0")</f>
        <v>0.14880952380952378</v>
      </c>
      <c r="BP99" s="64">
        <f>IFERROR(1/J99*(Y99/H99),"0")</f>
        <v>0.1607142857142857</v>
      </c>
    </row>
    <row r="100" spans="1:68" ht="27" hidden="1" customHeight="1" x14ac:dyDescent="0.25">
      <c r="A100" s="54" t="s">
        <v>210</v>
      </c>
      <c r="B100" s="54" t="s">
        <v>211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8.3333333333333321</v>
      </c>
      <c r="Y101" s="799">
        <f>IFERROR(Y98/H98,"0")+IFERROR(Y99/H99,"0")+IFERROR(Y100/H100,"0")</f>
        <v>9</v>
      </c>
      <c r="Z101" s="799">
        <f>IFERROR(IF(Z98="",0,Z98),"0")+IFERROR(IF(Z99="",0,Z99),"0")+IFERROR(IF(Z100="",0,Z100),"0")</f>
        <v>0.19574999999999998</v>
      </c>
      <c r="AA101" s="800"/>
      <c r="AB101" s="800"/>
      <c r="AC101" s="800"/>
    </row>
    <row r="102" spans="1:68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70</v>
      </c>
      <c r="Y102" s="799">
        <f>IFERROR(SUM(Y98:Y100),"0")</f>
        <v>75.600000000000009</v>
      </c>
      <c r="Z102" s="37"/>
      <c r="AA102" s="800"/>
      <c r="AB102" s="800"/>
      <c r="AC102" s="800"/>
    </row>
    <row r="103" spans="1:68" ht="16.5" hidden="1" customHeight="1" x14ac:dyDescent="0.25">
      <c r="A103" s="857" t="s">
        <v>213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50</v>
      </c>
      <c r="Y105" s="798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52.222222222222221</v>
      </c>
      <c r="BN105" s="64">
        <f>IFERROR(Y105*I105/H105,"0")</f>
        <v>56.4</v>
      </c>
      <c r="BO105" s="64">
        <f>IFERROR(1/J105*(X105/H105),"0")</f>
        <v>8.2671957671957674E-2</v>
      </c>
      <c r="BP105" s="64">
        <f>IFERROR(1/J105*(Y105/H105),"0")</f>
        <v>8.9285714285714274E-2</v>
      </c>
    </row>
    <row r="106" spans="1:68" ht="16.5" hidden="1" customHeight="1" x14ac:dyDescent="0.25">
      <c r="A106" s="54" t="s">
        <v>217</v>
      </c>
      <c r="B106" s="54" t="s">
        <v>218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495</v>
      </c>
      <c r="Y107" s="798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114.62962962962963</v>
      </c>
      <c r="Y108" s="799">
        <f>IFERROR(Y105/H105,"0")+IFERROR(Y106/H106,"0")+IFERROR(Y107/H107,"0")</f>
        <v>115</v>
      </c>
      <c r="Z108" s="799">
        <f>IFERROR(IF(Z105="",0,Z105),"0")+IFERROR(IF(Z106="",0,Z106),"0")+IFERROR(IF(Z107="",0,Z107),"0")</f>
        <v>1.1009499999999999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545</v>
      </c>
      <c r="Y109" s="799">
        <f>IFERROR(SUM(Y105:Y107),"0")</f>
        <v>549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222</v>
      </c>
      <c r="B111" s="54" t="s">
        <v>223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210</v>
      </c>
      <c r="Y112" s="798">
        <f t="shared" si="26"/>
        <v>210</v>
      </c>
      <c r="Z112" s="36">
        <f>IFERROR(IF(Y112=0,"",ROUNDUP(Y112/H112,0)*0.02175),"")</f>
        <v>0.54374999999999996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224.1</v>
      </c>
      <c r="BN112" s="64">
        <f t="shared" si="28"/>
        <v>224.1</v>
      </c>
      <c r="BO112" s="64">
        <f t="shared" si="29"/>
        <v>0.4464285714285714</v>
      </c>
      <c r="BP112" s="64">
        <f t="shared" si="30"/>
        <v>0.4464285714285714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675</v>
      </c>
      <c r="Y113" s="798">
        <f t="shared" si="26"/>
        <v>675</v>
      </c>
      <c r="Z113" s="36">
        <f>IFERROR(IF(Y113=0,"",ROUNDUP(Y113/H113,0)*0.00651),"")</f>
        <v>1.6274999999999999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737.99999999999989</v>
      </c>
      <c r="BN113" s="64">
        <f t="shared" si="28"/>
        <v>737.99999999999989</v>
      </c>
      <c r="BO113" s="64">
        <f t="shared" si="29"/>
        <v>1.3736263736263736</v>
      </c>
      <c r="BP113" s="64">
        <f t="shared" si="30"/>
        <v>1.3736263736263736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232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231</v>
      </c>
      <c r="B116" s="54" t="s">
        <v>233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234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275</v>
      </c>
      <c r="Y117" s="799">
        <f>IFERROR(Y111/H111,"0")+IFERROR(Y112/H112,"0")+IFERROR(Y113/H113,"0")+IFERROR(Y114/H114,"0")+IFERROR(Y115/H115,"0")+IFERROR(Y116/H116,"0")</f>
        <v>275</v>
      </c>
      <c r="Z117" s="799">
        <f>IFERROR(IF(Z111="",0,Z111),"0")+IFERROR(IF(Z112="",0,Z112),"0")+IFERROR(IF(Z113="",0,Z113),"0")+IFERROR(IF(Z114="",0,Z114),"0")+IFERROR(IF(Z115="",0,Z115),"0")+IFERROR(IF(Z116="",0,Z116),"0")</f>
        <v>2.1712499999999997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885</v>
      </c>
      <c r="Y118" s="799">
        <f>IFERROR(SUM(Y111:Y116),"0")</f>
        <v>885</v>
      </c>
      <c r="Z118" s="37"/>
      <c r="AA118" s="800"/>
      <c r="AB118" s="800"/>
      <c r="AC118" s="800"/>
    </row>
    <row r="119" spans="1:68" ht="16.5" hidden="1" customHeight="1" x14ac:dyDescent="0.25">
      <c r="A119" s="857" t="s">
        <v>235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236</v>
      </c>
      <c r="B121" s="54" t="s">
        <v>237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100</v>
      </c>
      <c r="Y122" s="798">
        <f>IFERROR(IF(X122="",0,CEILING((X122/$H122),1)*$H122),"")</f>
        <v>100.8</v>
      </c>
      <c r="Z122" s="36">
        <f>IFERROR(IF(Y122=0,"",ROUNDUP(Y122/H122,0)*0.02175),"")</f>
        <v>0.19574999999999998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104.28571428571429</v>
      </c>
      <c r="BN122" s="64">
        <f>IFERROR(Y122*I122/H122,"0")</f>
        <v>105.12</v>
      </c>
      <c r="BO122" s="64">
        <f>IFERROR(1/J122*(X122/H122),"0")</f>
        <v>0.15943877551020408</v>
      </c>
      <c r="BP122" s="64">
        <f>IFERROR(1/J122*(Y122/H122),"0")</f>
        <v>0.1607142857142857</v>
      </c>
    </row>
    <row r="123" spans="1:68" ht="27" hidden="1" customHeight="1" x14ac:dyDescent="0.25">
      <c r="A123" s="54" t="s">
        <v>240</v>
      </c>
      <c r="B123" s="54" t="s">
        <v>241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450</v>
      </c>
      <c r="Y124" s="798">
        <f>IFERROR(IF(X124="",0,CEILING((X124/$H124),1)*$H124),"")</f>
        <v>450</v>
      </c>
      <c r="Z124" s="36">
        <f>IFERROR(IF(Y124=0,"",ROUNDUP(Y124/H124,0)*0.00902),"")</f>
        <v>0.90200000000000002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471</v>
      </c>
      <c r="BN124" s="64">
        <f>IFERROR(Y124*I124/H124,"0")</f>
        <v>471</v>
      </c>
      <c r="BO124" s="64">
        <f>IFERROR(1/J124*(X124/H124),"0")</f>
        <v>0.75757575757575757</v>
      </c>
      <c r="BP124" s="64">
        <f>IFERROR(1/J124*(Y124/H124),"0")</f>
        <v>0.75757575757575757</v>
      </c>
    </row>
    <row r="125" spans="1:68" ht="16.5" hidden="1" customHeight="1" x14ac:dyDescent="0.25">
      <c r="A125" s="54" t="s">
        <v>245</v>
      </c>
      <c r="B125" s="54" t="s">
        <v>246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108.92857142857143</v>
      </c>
      <c r="Y126" s="799">
        <f>IFERROR(Y121/H121,"0")+IFERROR(Y122/H122,"0")+IFERROR(Y123/H123,"0")+IFERROR(Y124/H124,"0")+IFERROR(Y125/H125,"0")</f>
        <v>109</v>
      </c>
      <c r="Z126" s="799">
        <f>IFERROR(IF(Z121="",0,Z121),"0")+IFERROR(IF(Z122="",0,Z122),"0")+IFERROR(IF(Z123="",0,Z123),"0")+IFERROR(IF(Z124="",0,Z124),"0")+IFERROR(IF(Z125="",0,Z125),"0")</f>
        <v>1.09775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550</v>
      </c>
      <c r="Y127" s="799">
        <f>IFERROR(SUM(Y121:Y125),"0")</f>
        <v>550.79999999999995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163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200</v>
      </c>
      <c r="Y129" s="798">
        <f>IFERROR(IF(X129="",0,CEILING((X129/$H129),1)*$H129),"")</f>
        <v>205.20000000000002</v>
      </c>
      <c r="Z129" s="36">
        <f>IFERROR(IF(Y129=0,"",ROUNDUP(Y129/H129,0)*0.02175),"")</f>
        <v>0.41324999999999995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208.88888888888889</v>
      </c>
      <c r="BN129" s="64">
        <f>IFERROR(Y129*I129/H129,"0")</f>
        <v>214.32</v>
      </c>
      <c r="BO129" s="64">
        <f>IFERROR(1/J129*(X129/H129),"0")</f>
        <v>0.3306878306878307</v>
      </c>
      <c r="BP129" s="64">
        <f>IFERROR(1/J129*(Y129/H129),"0")</f>
        <v>0.33928571428571425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250</v>
      </c>
      <c r="B131" s="54" t="s">
        <v>253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254</v>
      </c>
      <c r="B132" s="54" t="s">
        <v>255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18.518518518518519</v>
      </c>
      <c r="Y133" s="799">
        <f>IFERROR(Y129/H129,"0")+IFERROR(Y130/H130,"0")+IFERROR(Y131/H131,"0")+IFERROR(Y132/H132,"0")</f>
        <v>19</v>
      </c>
      <c r="Z133" s="799">
        <f>IFERROR(IF(Z129="",0,Z129),"0")+IFERROR(IF(Z130="",0,Z130),"0")+IFERROR(IF(Z131="",0,Z131),"0")+IFERROR(IF(Z132="",0,Z132),"0")</f>
        <v>0.41324999999999995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200</v>
      </c>
      <c r="Y134" s="799">
        <f>IFERROR(SUM(Y129:Y132),"0")</f>
        <v>205.20000000000002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37.5" hidden="1" customHeight="1" x14ac:dyDescent="0.25">
      <c r="A136" s="54" t="s">
        <v>256</v>
      </c>
      <c r="B136" s="54" t="s">
        <v>257</v>
      </c>
      <c r="C136" s="31">
        <v>4301051360</v>
      </c>
      <c r="D136" s="803">
        <v>4607091385168</v>
      </c>
      <c r="E136" s="804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3">
        <v>4607091385168</v>
      </c>
      <c r="E137" s="804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600</v>
      </c>
      <c r="Y137" s="798">
        <f t="shared" si="31"/>
        <v>604.80000000000007</v>
      </c>
      <c r="Z137" s="36">
        <f>IFERROR(IF(Y137=0,"",ROUNDUP(Y137/H137,0)*0.02175),"")</f>
        <v>1.5659999999999998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639.85714285714289</v>
      </c>
      <c r="BN137" s="64">
        <f t="shared" si="33"/>
        <v>644.976</v>
      </c>
      <c r="BO137" s="64">
        <f t="shared" si="34"/>
        <v>1.2755102040816326</v>
      </c>
      <c r="BP137" s="64">
        <f t="shared" si="35"/>
        <v>1.2857142857142856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264</v>
      </c>
      <c r="B139" s="54" t="s">
        <v>265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675</v>
      </c>
      <c r="Y140" s="798">
        <f t="shared" si="31"/>
        <v>675</v>
      </c>
      <c r="Z140" s="36">
        <f>IFERROR(IF(Y140=0,"",ROUNDUP(Y140/H140,0)*0.00651),"")</f>
        <v>1.6274999999999999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737.99999999999989</v>
      </c>
      <c r="BN140" s="64">
        <f t="shared" si="33"/>
        <v>737.99999999999989</v>
      </c>
      <c r="BO140" s="64">
        <f t="shared" si="34"/>
        <v>1.3736263736263736</v>
      </c>
      <c r="BP140" s="64">
        <f t="shared" si="35"/>
        <v>1.3736263736263736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45</v>
      </c>
      <c r="Y141" s="798">
        <f t="shared" si="31"/>
        <v>45</v>
      </c>
      <c r="Z141" s="36">
        <f>IFERROR(IF(Y141=0,"",ROUNDUP(Y141/H141,0)*0.00651),"")</f>
        <v>0.16275000000000001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49.499999999999993</v>
      </c>
      <c r="BN141" s="64">
        <f t="shared" si="33"/>
        <v>49.499999999999993</v>
      </c>
      <c r="BO141" s="64">
        <f t="shared" si="34"/>
        <v>0.13736263736263737</v>
      </c>
      <c r="BP141" s="64">
        <f t="shared" si="35"/>
        <v>0.13736263736263737</v>
      </c>
    </row>
    <row r="142" spans="1:68" ht="37.5" hidden="1" customHeight="1" x14ac:dyDescent="0.25">
      <c r="A142" s="54" t="s">
        <v>270</v>
      </c>
      <c r="B142" s="54" t="s">
        <v>271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346.42857142857139</v>
      </c>
      <c r="Y143" s="799">
        <f>IFERROR(Y136/H136,"0")+IFERROR(Y137/H137,"0")+IFERROR(Y138/H138,"0")+IFERROR(Y139/H139,"0")+IFERROR(Y140/H140,"0")+IFERROR(Y141/H141,"0")+IFERROR(Y142/H142,"0")</f>
        <v>347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3.3562499999999997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1320</v>
      </c>
      <c r="Y144" s="799">
        <f>IFERROR(SUM(Y136:Y142),"0")</f>
        <v>1324.8000000000002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205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273</v>
      </c>
      <c r="B146" s="54" t="s">
        <v>274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276</v>
      </c>
      <c r="B147" s="54" t="s">
        <v>277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279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280</v>
      </c>
      <c r="B152" s="54" t="s">
        <v>281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50" t="s">
        <v>283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100</v>
      </c>
      <c r="Y153" s="798">
        <f>IFERROR(IF(X153="",0,CEILING((X153/$H153),1)*$H153),"")</f>
        <v>102.4</v>
      </c>
      <c r="Z153" s="36">
        <f>IFERROR(IF(Y153=0,"",ROUNDUP(Y153/H153,0)*0.00651),"")</f>
        <v>0.20832000000000001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105.625</v>
      </c>
      <c r="BN153" s="64">
        <f>IFERROR(Y153*I153/H153,"0")</f>
        <v>108.16</v>
      </c>
      <c r="BO153" s="64">
        <f>IFERROR(1/J153*(X153/H153),"0")</f>
        <v>0.1717032967032967</v>
      </c>
      <c r="BP153" s="64">
        <f>IFERROR(1/J153*(Y153/H153),"0")</f>
        <v>0.17582417582417584</v>
      </c>
    </row>
    <row r="154" spans="1:68" ht="27" hidden="1" customHeight="1" x14ac:dyDescent="0.25">
      <c r="A154" s="54" t="s">
        <v>285</v>
      </c>
      <c r="B154" s="54" t="s">
        <v>288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31.25</v>
      </c>
      <c r="Y155" s="799">
        <f>IFERROR(Y152/H152,"0")+IFERROR(Y153/H153,"0")+IFERROR(Y154/H154,"0")</f>
        <v>32</v>
      </c>
      <c r="Z155" s="799">
        <f>IFERROR(IF(Z152="",0,Z152),"0")+IFERROR(IF(Z153="",0,Z153),"0")+IFERROR(IF(Z154="",0,Z154),"0")</f>
        <v>0.20832000000000001</v>
      </c>
      <c r="AA155" s="800"/>
      <c r="AB155" s="800"/>
      <c r="AC155" s="800"/>
    </row>
    <row r="156" spans="1:68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100</v>
      </c>
      <c r="Y156" s="799">
        <f>IFERROR(SUM(Y152:Y154),"0")</f>
        <v>102.4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289</v>
      </c>
      <c r="B158" s="54" t="s">
        <v>290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14</v>
      </c>
      <c r="Y159" s="798">
        <f>IFERROR(IF(X159="",0,CEILING((X159/$H159),1)*$H159),"")</f>
        <v>14</v>
      </c>
      <c r="Z159" s="36">
        <f>IFERROR(IF(Y159=0,"",ROUNDUP(Y159/H159,0)*0.00651),"")</f>
        <v>3.2550000000000003E-2</v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15.34</v>
      </c>
      <c r="BN159" s="64">
        <f>IFERROR(Y159*I159/H159,"0")</f>
        <v>15.34</v>
      </c>
      <c r="BO159" s="64">
        <f>IFERROR(1/J159*(X159/H159),"0")</f>
        <v>2.7472527472527476E-2</v>
      </c>
      <c r="BP159" s="64">
        <f>IFERROR(1/J159*(Y159/H159),"0")</f>
        <v>2.7472527472527476E-2</v>
      </c>
    </row>
    <row r="160" spans="1:68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5</v>
      </c>
      <c r="Y160" s="799">
        <f>IFERROR(Y158/H158,"0")+IFERROR(Y159/H159,"0")</f>
        <v>5</v>
      </c>
      <c r="Z160" s="799">
        <f>IFERROR(IF(Z158="",0,Z158),"0")+IFERROR(IF(Z159="",0,Z159),"0")</f>
        <v>3.2550000000000003E-2</v>
      </c>
      <c r="AA160" s="800"/>
      <c r="AB160" s="800"/>
      <c r="AC160" s="800"/>
    </row>
    <row r="161" spans="1:68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14</v>
      </c>
      <c r="Y161" s="799">
        <f>IFERROR(SUM(Y158:Y159),"0")</f>
        <v>14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customHeight="1" x14ac:dyDescent="0.25">
      <c r="A163" s="54" t="s">
        <v>293</v>
      </c>
      <c r="B163" s="54" t="s">
        <v>294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4" t="s">
        <v>295</v>
      </c>
      <c r="Q163" s="806"/>
      <c r="R163" s="806"/>
      <c r="S163" s="806"/>
      <c r="T163" s="807"/>
      <c r="U163" s="34"/>
      <c r="V163" s="34"/>
      <c r="W163" s="35" t="s">
        <v>69</v>
      </c>
      <c r="X163" s="797">
        <v>50</v>
      </c>
      <c r="Y163" s="798">
        <f>IFERROR(IF(X163="",0,CEILING((X163/$H163),1)*$H163),"")</f>
        <v>52</v>
      </c>
      <c r="Z163" s="36">
        <f>IFERROR(IF(Y163=0,"",ROUNDUP(Y163/H163,0)*0.00937),"")</f>
        <v>0.12181</v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71.125</v>
      </c>
      <c r="BN163" s="64">
        <f>IFERROR(Y163*I163/H163,"0")</f>
        <v>73.97</v>
      </c>
      <c r="BO163" s="64">
        <f>IFERROR(1/J163*(X163/H163),"0")</f>
        <v>0.10416666666666667</v>
      </c>
      <c r="BP163" s="64">
        <f>IFERROR(1/J163*(Y163/H163),"0")</f>
        <v>0.10833333333333334</v>
      </c>
    </row>
    <row r="164" spans="1:68" ht="16.5" hidden="1" customHeight="1" x14ac:dyDescent="0.25">
      <c r="A164" s="54" t="s">
        <v>296</v>
      </c>
      <c r="B164" s="54" t="s">
        <v>297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99</v>
      </c>
      <c r="Y165" s="798">
        <f>IFERROR(IF(X165="",0,CEILING((X165/$H165),1)*$H165),"")</f>
        <v>100.32000000000001</v>
      </c>
      <c r="Z165" s="36">
        <f>IFERROR(IF(Y165=0,"",ROUNDUP(Y165/H165,0)*0.00651),"")</f>
        <v>0.24738000000000002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109.05</v>
      </c>
      <c r="BN165" s="64">
        <f>IFERROR(Y165*I165/H165,"0")</f>
        <v>110.504</v>
      </c>
      <c r="BO165" s="64">
        <f>IFERROR(1/J165*(X165/H165),"0")</f>
        <v>0.20604395604395606</v>
      </c>
      <c r="BP165" s="64">
        <f>IFERROR(1/J165*(Y165/H165),"0")</f>
        <v>0.2087912087912088</v>
      </c>
    </row>
    <row r="166" spans="1:68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50</v>
      </c>
      <c r="Y166" s="799">
        <f>IFERROR(Y163/H163,"0")+IFERROR(Y164/H164,"0")+IFERROR(Y165/H165,"0")</f>
        <v>51</v>
      </c>
      <c r="Z166" s="799">
        <f>IFERROR(IF(Z163="",0,Z163),"0")+IFERROR(IF(Z164="",0,Z164),"0")+IFERROR(IF(Z165="",0,Z165),"0")</f>
        <v>0.36919000000000002</v>
      </c>
      <c r="AA166" s="800"/>
      <c r="AB166" s="800"/>
      <c r="AC166" s="800"/>
    </row>
    <row r="167" spans="1:68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149</v>
      </c>
      <c r="Y167" s="799">
        <f>IFERROR(SUM(Y163:Y165),"0")</f>
        <v>152.32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299</v>
      </c>
      <c r="B170" s="54" t="s">
        <v>300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302</v>
      </c>
      <c r="B174" s="54" t="s">
        <v>303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308</v>
      </c>
      <c r="B176" s="54" t="s">
        <v>309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311</v>
      </c>
      <c r="B177" s="54" t="s">
        <v>312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313</v>
      </c>
      <c r="B178" s="54" t="s">
        <v>314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315</v>
      </c>
      <c r="B182" s="54" t="s">
        <v>316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318</v>
      </c>
      <c r="B183" s="54" t="s">
        <v>319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321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322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163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customHeight="1" x14ac:dyDescent="0.25">
      <c r="A189" s="54" t="s">
        <v>323</v>
      </c>
      <c r="B189" s="54" t="s">
        <v>324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3.3</v>
      </c>
      <c r="Y189" s="798">
        <f>IFERROR(IF(X189="",0,CEILING((X189/$H189),1)*$H189),"")</f>
        <v>3.96</v>
      </c>
      <c r="Z189" s="36">
        <f>IFERROR(IF(Y189=0,"",ROUNDUP(Y189/H189,0)*0.00502),"")</f>
        <v>1.004E-2</v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3.4666666666666668</v>
      </c>
      <c r="BN189" s="64">
        <f>IFERROR(Y189*I189/H189,"0")</f>
        <v>4.16</v>
      </c>
      <c r="BO189" s="64">
        <f>IFERROR(1/J189*(X189/H189),"0")</f>
        <v>7.1225071225071226E-3</v>
      </c>
      <c r="BP189" s="64">
        <f>IFERROR(1/J189*(Y189/H189),"0")</f>
        <v>8.5470085470085479E-3</v>
      </c>
    </row>
    <row r="190" spans="1:68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1.6666666666666665</v>
      </c>
      <c r="Y190" s="799">
        <f>IFERROR(Y189/H189,"0")</f>
        <v>2</v>
      </c>
      <c r="Z190" s="799">
        <f>IFERROR(IF(Z189="",0,Z189),"0")</f>
        <v>1.004E-2</v>
      </c>
      <c r="AA190" s="800"/>
      <c r="AB190" s="800"/>
      <c r="AC190" s="800"/>
    </row>
    <row r="191" spans="1:68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3.3</v>
      </c>
      <c r="Y191" s="799">
        <f>IFERROR(SUM(Y189:Y189),"0")</f>
        <v>3.96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100</v>
      </c>
      <c r="Y193" s="798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40</v>
      </c>
      <c r="Y194" s="798">
        <f t="shared" si="36"/>
        <v>42</v>
      </c>
      <c r="Z194" s="36">
        <f>IFERROR(IF(Y194=0,"",ROUNDUP(Y194/H194,0)*0.00902),"")</f>
        <v>9.0200000000000002E-2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42.571428571428562</v>
      </c>
      <c r="BN194" s="64">
        <f t="shared" si="38"/>
        <v>44.699999999999996</v>
      </c>
      <c r="BO194" s="64">
        <f t="shared" si="39"/>
        <v>7.2150072150072145E-2</v>
      </c>
      <c r="BP194" s="64">
        <f t="shared" si="40"/>
        <v>7.575757575757576E-2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100</v>
      </c>
      <c r="Y195" s="798">
        <f t="shared" si="36"/>
        <v>100.80000000000001</v>
      </c>
      <c r="Z195" s="36">
        <f>IFERROR(IF(Y195=0,"",ROUNDUP(Y195/H195,0)*0.00902),"")</f>
        <v>0.21648000000000001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105</v>
      </c>
      <c r="BN195" s="64">
        <f t="shared" si="38"/>
        <v>105.84000000000002</v>
      </c>
      <c r="BO195" s="64">
        <f t="shared" si="39"/>
        <v>0.18037518037518038</v>
      </c>
      <c r="BP195" s="64">
        <f t="shared" si="40"/>
        <v>0.18181818181818182</v>
      </c>
    </row>
    <row r="196" spans="1:68" ht="27" customHeight="1" x14ac:dyDescent="0.25">
      <c r="A196" s="54" t="s">
        <v>335</v>
      </c>
      <c r="B196" s="54" t="s">
        <v>336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175</v>
      </c>
      <c r="Y196" s="798">
        <f t="shared" si="36"/>
        <v>176.4</v>
      </c>
      <c r="Z196" s="36">
        <f>IFERROR(IF(Y196=0,"",ROUNDUP(Y196/H196,0)*0.00502),"")</f>
        <v>0.42168</v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185.83333333333331</v>
      </c>
      <c r="BN196" s="64">
        <f t="shared" si="38"/>
        <v>187.32</v>
      </c>
      <c r="BO196" s="64">
        <f t="shared" si="39"/>
        <v>0.35612535612535612</v>
      </c>
      <c r="BP196" s="64">
        <f t="shared" si="40"/>
        <v>0.35897435897435903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175</v>
      </c>
      <c r="Y197" s="798">
        <f t="shared" si="36"/>
        <v>176.4</v>
      </c>
      <c r="Z197" s="36">
        <f>IFERROR(IF(Y197=0,"",ROUNDUP(Y197/H197,0)*0.00502),"")</f>
        <v>0.42168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185.83333333333331</v>
      </c>
      <c r="BN197" s="64">
        <f t="shared" si="38"/>
        <v>187.32</v>
      </c>
      <c r="BO197" s="64">
        <f t="shared" si="39"/>
        <v>0.35612535612535612</v>
      </c>
      <c r="BP197" s="64">
        <f t="shared" si="40"/>
        <v>0.35897435897435903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210</v>
      </c>
      <c r="Y198" s="798">
        <f t="shared" si="36"/>
        <v>210</v>
      </c>
      <c r="Z198" s="36">
        <f>IFERROR(IF(Y198=0,"",ROUNDUP(Y198/H198,0)*0.00502),"")</f>
        <v>0.502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220.00000000000003</v>
      </c>
      <c r="BN198" s="64">
        <f t="shared" si="38"/>
        <v>220.00000000000003</v>
      </c>
      <c r="BO198" s="64">
        <f t="shared" si="39"/>
        <v>0.42735042735042739</v>
      </c>
      <c r="BP198" s="64">
        <f t="shared" si="40"/>
        <v>0.42735042735042739</v>
      </c>
    </row>
    <row r="199" spans="1:68" ht="27" hidden="1" customHeight="1" x14ac:dyDescent="0.25">
      <c r="A199" s="54" t="s">
        <v>341</v>
      </c>
      <c r="B199" s="54" t="s">
        <v>342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343</v>
      </c>
      <c r="B200" s="54" t="s">
        <v>344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323.8095238095238</v>
      </c>
      <c r="Y201" s="799">
        <f>IFERROR(Y193/H193,"0")+IFERROR(Y194/H194,"0")+IFERROR(Y195/H195,"0")+IFERROR(Y196/H196,"0")+IFERROR(Y197/H197,"0")+IFERROR(Y198/H198,"0")+IFERROR(Y199/H199,"0")+IFERROR(Y200/H200,"0")</f>
        <v>326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1.8685200000000002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800</v>
      </c>
      <c r="Y202" s="799">
        <f>IFERROR(SUM(Y193:Y200),"0")</f>
        <v>806.4</v>
      </c>
      <c r="Z202" s="37"/>
      <c r="AA202" s="800"/>
      <c r="AB202" s="800"/>
      <c r="AC202" s="800"/>
    </row>
    <row r="203" spans="1:68" ht="16.5" hidden="1" customHeight="1" x14ac:dyDescent="0.25">
      <c r="A203" s="857" t="s">
        <v>346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347</v>
      </c>
      <c r="B205" s="54" t="s">
        <v>348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350</v>
      </c>
      <c r="B206" s="54" t="s">
        <v>351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163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353</v>
      </c>
      <c r="B210" s="54" t="s">
        <v>354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356</v>
      </c>
      <c r="B211" s="54" t="s">
        <v>357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150</v>
      </c>
      <c r="Y215" s="798">
        <f t="shared" ref="Y215:Y222" si="41">IFERROR(IF(X215="",0,CEILING((X215/$H215),1)*$H215),"")</f>
        <v>151.20000000000002</v>
      </c>
      <c r="Z215" s="36">
        <f>IFERROR(IF(Y215=0,"",ROUNDUP(Y215/H215,0)*0.00902),"")</f>
        <v>0.25256000000000001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155.83333333333331</v>
      </c>
      <c r="BN215" s="64">
        <f t="shared" ref="BN215:BN222" si="43">IFERROR(Y215*I215/H215,"0")</f>
        <v>157.08000000000001</v>
      </c>
      <c r="BO215" s="64">
        <f t="shared" ref="BO215:BO222" si="44">IFERROR(1/J215*(X215/H215),"0")</f>
        <v>0.21043771043771042</v>
      </c>
      <c r="BP215" s="64">
        <f t="shared" ref="BP215:BP222" si="45">IFERROR(1/J215*(Y215/H215),"0")</f>
        <v>0.21212121212121213</v>
      </c>
    </row>
    <row r="216" spans="1:68" ht="27" customHeight="1" x14ac:dyDescent="0.25">
      <c r="A216" s="54" t="s">
        <v>361</v>
      </c>
      <c r="B216" s="54" t="s">
        <v>362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70</v>
      </c>
      <c r="Y216" s="798">
        <f t="shared" si="41"/>
        <v>70.2</v>
      </c>
      <c r="Z216" s="36">
        <f>IFERROR(IF(Y216=0,"",ROUNDUP(Y216/H216,0)*0.00902),"")</f>
        <v>0.11726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72.722222222222229</v>
      </c>
      <c r="BN216" s="64">
        <f t="shared" si="43"/>
        <v>72.930000000000007</v>
      </c>
      <c r="BO216" s="64">
        <f t="shared" si="44"/>
        <v>9.8204264870931535E-2</v>
      </c>
      <c r="BP216" s="64">
        <f t="shared" si="45"/>
        <v>9.8484848484848481E-2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220</v>
      </c>
      <c r="Y217" s="798">
        <f t="shared" si="41"/>
        <v>221.4</v>
      </c>
      <c r="Z217" s="36">
        <f>IFERROR(IF(Y217=0,"",ROUNDUP(Y217/H217,0)*0.00902),"")</f>
        <v>0.36982000000000004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228.55555555555554</v>
      </c>
      <c r="BN217" s="64">
        <f t="shared" si="43"/>
        <v>230.01</v>
      </c>
      <c r="BO217" s="64">
        <f t="shared" si="44"/>
        <v>0.30864197530864196</v>
      </c>
      <c r="BP217" s="64">
        <f t="shared" si="45"/>
        <v>0.31060606060606061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30</v>
      </c>
      <c r="Y218" s="798">
        <f t="shared" si="41"/>
        <v>32.400000000000006</v>
      </c>
      <c r="Z218" s="36">
        <f>IFERROR(IF(Y218=0,"",ROUNDUP(Y218/H218,0)*0.00902),"")</f>
        <v>5.4120000000000001E-2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31.166666666666668</v>
      </c>
      <c r="BN218" s="64">
        <f t="shared" si="43"/>
        <v>33.660000000000004</v>
      </c>
      <c r="BO218" s="64">
        <f t="shared" si="44"/>
        <v>4.208754208754209E-2</v>
      </c>
      <c r="BP218" s="64">
        <f t="shared" si="45"/>
        <v>4.5454545454545463E-2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60</v>
      </c>
      <c r="Y219" s="798">
        <f t="shared" si="41"/>
        <v>61.2</v>
      </c>
      <c r="Z219" s="36">
        <f>IFERROR(IF(Y219=0,"",ROUNDUP(Y219/H219,0)*0.00502),"")</f>
        <v>0.17068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64.333333333333329</v>
      </c>
      <c r="BN219" s="64">
        <f t="shared" si="43"/>
        <v>65.62</v>
      </c>
      <c r="BO219" s="64">
        <f t="shared" si="44"/>
        <v>0.14245014245014248</v>
      </c>
      <c r="BP219" s="64">
        <f t="shared" si="45"/>
        <v>0.14529914529914531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42</v>
      </c>
      <c r="Y220" s="798">
        <f t="shared" si="41"/>
        <v>43.2</v>
      </c>
      <c r="Z220" s="36">
        <f>IFERROR(IF(Y220=0,"",ROUNDUP(Y220/H220,0)*0.00502),"")</f>
        <v>0.12048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44.333333333333329</v>
      </c>
      <c r="BN220" s="64">
        <f t="shared" si="43"/>
        <v>45.6</v>
      </c>
      <c r="BO220" s="64">
        <f t="shared" si="44"/>
        <v>9.9715099715099717E-2</v>
      </c>
      <c r="BP220" s="64">
        <f t="shared" si="45"/>
        <v>0.10256410256410257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9</v>
      </c>
      <c r="Y221" s="798">
        <f t="shared" si="41"/>
        <v>9</v>
      </c>
      <c r="Z221" s="36">
        <f>IFERROR(IF(Y221=0,"",ROUNDUP(Y221/H221,0)*0.00502),"")</f>
        <v>2.5100000000000001E-2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9.4999999999999982</v>
      </c>
      <c r="BN221" s="64">
        <f t="shared" si="43"/>
        <v>9.4999999999999982</v>
      </c>
      <c r="BO221" s="64">
        <f t="shared" si="44"/>
        <v>2.1367521367521368E-2</v>
      </c>
      <c r="BP221" s="64">
        <f t="shared" si="45"/>
        <v>2.1367521367521368E-2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27</v>
      </c>
      <c r="Y222" s="798">
        <f t="shared" si="41"/>
        <v>27</v>
      </c>
      <c r="Z222" s="36">
        <f>IFERROR(IF(Y222=0,"",ROUNDUP(Y222/H222,0)*0.00502),"")</f>
        <v>7.5300000000000006E-2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28.499999999999996</v>
      </c>
      <c r="BN222" s="64">
        <f t="shared" si="43"/>
        <v>28.499999999999996</v>
      </c>
      <c r="BO222" s="64">
        <f t="shared" si="44"/>
        <v>6.4102564102564111E-2</v>
      </c>
      <c r="BP222" s="64">
        <f t="shared" si="45"/>
        <v>6.4102564102564111E-2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163.7037037037037</v>
      </c>
      <c r="Y223" s="799">
        <f>IFERROR(Y215/H215,"0")+IFERROR(Y216/H216,"0")+IFERROR(Y217/H217,"0")+IFERROR(Y218/H218,"0")+IFERROR(Y219/H219,"0")+IFERROR(Y220/H220,"0")+IFERROR(Y221/H221,"0")+IFERROR(Y222/H222,"0")</f>
        <v>166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1.1853199999999997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608</v>
      </c>
      <c r="Y224" s="799">
        <f>IFERROR(SUM(Y215:Y222),"0")</f>
        <v>615.60000000000014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378</v>
      </c>
      <c r="B226" s="54" t="s">
        <v>379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381</v>
      </c>
      <c r="B227" s="54" t="s">
        <v>382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384</v>
      </c>
      <c r="B228" s="54" t="s">
        <v>385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200</v>
      </c>
      <c r="Y229" s="798">
        <f t="shared" si="46"/>
        <v>200.1</v>
      </c>
      <c r="Z229" s="36">
        <f>IFERROR(IF(Y229=0,"",ROUNDUP(Y229/H229,0)*0.02175),"")</f>
        <v>0.50024999999999997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212.96551724137933</v>
      </c>
      <c r="BN229" s="64">
        <f t="shared" si="48"/>
        <v>213.072</v>
      </c>
      <c r="BO229" s="64">
        <f t="shared" si="49"/>
        <v>0.41050903119868637</v>
      </c>
      <c r="BP229" s="64">
        <f t="shared" si="50"/>
        <v>0.4107142857142857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440</v>
      </c>
      <c r="Y230" s="798">
        <f t="shared" si="46"/>
        <v>441.59999999999997</v>
      </c>
      <c r="Z230" s="36">
        <f t="shared" ref="Z230:Z236" si="51">IFERROR(IF(Y230=0,"",ROUNDUP(Y230/H230,0)*0.00651),"")</f>
        <v>1.19784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489.5</v>
      </c>
      <c r="BN230" s="64">
        <f t="shared" si="48"/>
        <v>491.28</v>
      </c>
      <c r="BO230" s="64">
        <f t="shared" si="49"/>
        <v>1.0073260073260075</v>
      </c>
      <c r="BP230" s="64">
        <f t="shared" si="50"/>
        <v>1.0109890109890112</v>
      </c>
    </row>
    <row r="231" spans="1:68" ht="37.5" hidden="1" customHeight="1" x14ac:dyDescent="0.25">
      <c r="A231" s="54" t="s">
        <v>392</v>
      </c>
      <c r="B231" s="54" t="s">
        <v>393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400</v>
      </c>
      <c r="Y232" s="798">
        <f t="shared" si="46"/>
        <v>400.8</v>
      </c>
      <c r="Z232" s="36">
        <f t="shared" si="51"/>
        <v>1.08717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442</v>
      </c>
      <c r="BN232" s="64">
        <f t="shared" si="48"/>
        <v>442.88400000000007</v>
      </c>
      <c r="BO232" s="64">
        <f t="shared" si="49"/>
        <v>0.91575091575091594</v>
      </c>
      <c r="BP232" s="64">
        <f t="shared" si="50"/>
        <v>0.91758241758241765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160</v>
      </c>
      <c r="Y235" s="798">
        <f t="shared" si="46"/>
        <v>160.79999999999998</v>
      </c>
      <c r="Z235" s="36">
        <f t="shared" si="51"/>
        <v>0.43617</v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176.80000000000004</v>
      </c>
      <c r="BN235" s="64">
        <f t="shared" si="48"/>
        <v>177.684</v>
      </c>
      <c r="BO235" s="64">
        <f t="shared" si="49"/>
        <v>0.36630036630036633</v>
      </c>
      <c r="BP235" s="64">
        <f t="shared" si="50"/>
        <v>0.36813186813186816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360</v>
      </c>
      <c r="Y236" s="798">
        <f t="shared" si="46"/>
        <v>360</v>
      </c>
      <c r="Z236" s="36">
        <f t="shared" si="51"/>
        <v>0.97650000000000003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398.7</v>
      </c>
      <c r="BN236" s="64">
        <f t="shared" si="48"/>
        <v>398.7</v>
      </c>
      <c r="BO236" s="64">
        <f t="shared" si="49"/>
        <v>0.82417582417582425</v>
      </c>
      <c r="BP236" s="64">
        <f t="shared" si="50"/>
        <v>0.82417582417582425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589.65517241379314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591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4.1979300000000004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1560</v>
      </c>
      <c r="Y238" s="799">
        <f>IFERROR(SUM(Y226:Y236),"0")</f>
        <v>1563.3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205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407</v>
      </c>
      <c r="B240" s="54" t="s">
        <v>408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407</v>
      </c>
      <c r="B241" s="54" t="s">
        <v>410</v>
      </c>
      <c r="C241" s="31">
        <v>4301060360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407</v>
      </c>
      <c r="B242" s="54" t="s">
        <v>412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82" t="s">
        <v>413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36</v>
      </c>
      <c r="Y244" s="798">
        <f t="shared" si="52"/>
        <v>36</v>
      </c>
      <c r="Z244" s="36">
        <f>IFERROR(IF(Y244=0,"",ROUNDUP(Y244/H244,0)*0.00651),"")</f>
        <v>9.7650000000000001E-2</v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39.780000000000008</v>
      </c>
      <c r="BN244" s="64">
        <f t="shared" si="54"/>
        <v>39.780000000000008</v>
      </c>
      <c r="BO244" s="64">
        <f t="shared" si="55"/>
        <v>8.241758241758243E-2</v>
      </c>
      <c r="BP244" s="64">
        <f t="shared" si="56"/>
        <v>8.241758241758243E-2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64</v>
      </c>
      <c r="Y245" s="798">
        <f t="shared" si="52"/>
        <v>64.8</v>
      </c>
      <c r="Z245" s="36">
        <f>IFERROR(IF(Y245=0,"",ROUNDUP(Y245/H245,0)*0.00651),"")</f>
        <v>0.17577000000000001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70.720000000000013</v>
      </c>
      <c r="BN245" s="64">
        <f t="shared" si="54"/>
        <v>71.604000000000013</v>
      </c>
      <c r="BO245" s="64">
        <f t="shared" si="55"/>
        <v>0.14652014652014653</v>
      </c>
      <c r="BP245" s="64">
        <f t="shared" si="56"/>
        <v>0.14835164835164835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41.666666666666671</v>
      </c>
      <c r="Y246" s="799">
        <f>IFERROR(Y240/H240,"0")+IFERROR(Y241/H241,"0")+IFERROR(Y242/H242,"0")+IFERROR(Y243/H243,"0")+IFERROR(Y244/H244,"0")+IFERROR(Y245/H245,"0")</f>
        <v>42</v>
      </c>
      <c r="Z246" s="799">
        <f>IFERROR(IF(Z240="",0,Z240),"0")+IFERROR(IF(Z241="",0,Z241),"0")+IFERROR(IF(Z242="",0,Z242),"0")+IFERROR(IF(Z243="",0,Z243),"0")+IFERROR(IF(Z244="",0,Z244),"0")+IFERROR(IF(Z245="",0,Z245),"0")</f>
        <v>0.27342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100</v>
      </c>
      <c r="Y247" s="799">
        <f>IFERROR(SUM(Y240:Y245),"0")</f>
        <v>100.8</v>
      </c>
      <c r="Z247" s="37"/>
      <c r="AA247" s="800"/>
      <c r="AB247" s="800"/>
      <c r="AC247" s="800"/>
    </row>
    <row r="248" spans="1:68" ht="16.5" hidden="1" customHeight="1" x14ac:dyDescent="0.25">
      <c r="A248" s="857" t="s">
        <v>424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425</v>
      </c>
      <c r="B250" s="54" t="s">
        <v>426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435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439</v>
      </c>
      <c r="B256" s="54" t="s">
        <v>440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441</v>
      </c>
      <c r="B257" s="54" t="s">
        <v>442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443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444</v>
      </c>
      <c r="B262" s="54" t="s">
        <v>445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40</v>
      </c>
      <c r="Y263" s="798">
        <f t="shared" si="62"/>
        <v>46.4</v>
      </c>
      <c r="Z263" s="36">
        <f>IFERROR(IF(Y263=0,"",ROUNDUP(Y263/H263,0)*0.02175),"")</f>
        <v>8.6999999999999994E-2</v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41.655172413793103</v>
      </c>
      <c r="BN263" s="64">
        <f t="shared" si="64"/>
        <v>48.319999999999993</v>
      </c>
      <c r="BO263" s="64">
        <f t="shared" si="65"/>
        <v>6.1576354679802957E-2</v>
      </c>
      <c r="BP263" s="64">
        <f t="shared" si="66"/>
        <v>7.1428571428571425E-2</v>
      </c>
    </row>
    <row r="264" spans="1:68" ht="27" customHeight="1" x14ac:dyDescent="0.25">
      <c r="A264" s="54" t="s">
        <v>448</v>
      </c>
      <c r="B264" s="54" t="s">
        <v>449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10</v>
      </c>
      <c r="Y264" s="798">
        <f t="shared" si="62"/>
        <v>11.6</v>
      </c>
      <c r="Z264" s="36">
        <f>IFERROR(IF(Y264=0,"",ROUNDUP(Y264/H264,0)*0.02175),"")</f>
        <v>2.1749999999999999E-2</v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10.413793103448276</v>
      </c>
      <c r="BN264" s="64">
        <f t="shared" si="64"/>
        <v>12.079999999999998</v>
      </c>
      <c r="BO264" s="64">
        <f t="shared" si="65"/>
        <v>1.5394088669950739E-2</v>
      </c>
      <c r="BP264" s="64">
        <f t="shared" si="66"/>
        <v>1.7857142857142856E-2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70</v>
      </c>
      <c r="Y266" s="798">
        <f t="shared" si="62"/>
        <v>81.2</v>
      </c>
      <c r="Z266" s="36">
        <f>IFERROR(IF(Y266=0,"",ROUNDUP(Y266/H266,0)*0.02175),"")</f>
        <v>0.15225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72.896551724137936</v>
      </c>
      <c r="BN266" s="64">
        <f t="shared" si="64"/>
        <v>84.56</v>
      </c>
      <c r="BO266" s="64">
        <f t="shared" si="65"/>
        <v>0.10775862068965517</v>
      </c>
      <c r="BP266" s="64">
        <f t="shared" si="66"/>
        <v>0.125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48</v>
      </c>
      <c r="Y267" s="798">
        <f t="shared" si="62"/>
        <v>48</v>
      </c>
      <c r="Z267" s="36">
        <f>IFERROR(IF(Y267=0,"",ROUNDUP(Y267/H267,0)*0.00902),"")</f>
        <v>0.10824</v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50.519999999999996</v>
      </c>
      <c r="BN267" s="64">
        <f t="shared" si="64"/>
        <v>50.519999999999996</v>
      </c>
      <c r="BO267" s="64">
        <f t="shared" si="65"/>
        <v>9.0909090909090912E-2</v>
      </c>
      <c r="BP267" s="64">
        <f t="shared" si="66"/>
        <v>9.0909090909090912E-2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462</v>
      </c>
      <c r="B270" s="54" t="s">
        <v>463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120</v>
      </c>
      <c r="Y270" s="798">
        <f t="shared" si="62"/>
        <v>120</v>
      </c>
      <c r="Z270" s="36">
        <f>IFERROR(IF(Y270=0,"",ROUNDUP(Y270/H270,0)*0.00902),"")</f>
        <v>0.27060000000000001</v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126.3</v>
      </c>
      <c r="BN270" s="64">
        <f t="shared" si="64"/>
        <v>126.3</v>
      </c>
      <c r="BO270" s="64">
        <f t="shared" si="65"/>
        <v>0.22727272727272729</v>
      </c>
      <c r="BP270" s="64">
        <f t="shared" si="66"/>
        <v>0.22727272727272729</v>
      </c>
    </row>
    <row r="271" spans="1:68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52.344827586206897</v>
      </c>
      <c r="Y271" s="799">
        <f>IFERROR(Y262/H262,"0")+IFERROR(Y263/H263,"0")+IFERROR(Y264/H264,"0")+IFERROR(Y265/H265,"0")+IFERROR(Y266/H266,"0")+IFERROR(Y267/H267,"0")+IFERROR(Y268/H268,"0")+IFERROR(Y269/H269,"0")+IFERROR(Y270/H270,"0")</f>
        <v>54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0.63983999999999996</v>
      </c>
      <c r="AA271" s="800"/>
      <c r="AB271" s="800"/>
      <c r="AC271" s="800"/>
    </row>
    <row r="272" spans="1:68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288</v>
      </c>
      <c r="Y272" s="799">
        <f>IFERROR(SUM(Y262:Y270),"0")</f>
        <v>307.2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163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464</v>
      </c>
      <c r="B274" s="54" t="s">
        <v>465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467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468</v>
      </c>
      <c r="B279" s="54" t="s">
        <v>469</v>
      </c>
      <c r="C279" s="31">
        <v>4301011322</v>
      </c>
      <c r="D279" s="803">
        <v>4607091387452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471</v>
      </c>
      <c r="B280" s="54" t="s">
        <v>472</v>
      </c>
      <c r="C280" s="31">
        <v>4301011855</v>
      </c>
      <c r="D280" s="803">
        <v>4680115885837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474</v>
      </c>
      <c r="B282" s="54" t="s">
        <v>477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479</v>
      </c>
      <c r="B283" s="54" t="s">
        <v>480</v>
      </c>
      <c r="C283" s="31">
        <v>4301011313</v>
      </c>
      <c r="D283" s="803">
        <v>4607091385984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4301011853</v>
      </c>
      <c r="D284" s="803">
        <v>4680115885851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485</v>
      </c>
      <c r="B285" s="54" t="s">
        <v>486</v>
      </c>
      <c r="C285" s="31">
        <v>4301011319</v>
      </c>
      <c r="D285" s="803">
        <v>4607091387469</v>
      </c>
      <c r="E285" s="804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487</v>
      </c>
      <c r="B286" s="54" t="s">
        <v>488</v>
      </c>
      <c r="C286" s="31">
        <v>4301011852</v>
      </c>
      <c r="D286" s="803">
        <v>4680115885844</v>
      </c>
      <c r="E286" s="804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4301011316</v>
      </c>
      <c r="D287" s="803">
        <v>4607091387438</v>
      </c>
      <c r="E287" s="804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4301011851</v>
      </c>
      <c r="D288" s="803">
        <v>4680115885820</v>
      </c>
      <c r="E288" s="804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496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497</v>
      </c>
      <c r="B293" s="54" t="s">
        <v>498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499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500</v>
      </c>
      <c r="B298" s="54" t="s">
        <v>501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502</v>
      </c>
      <c r="B299" s="54" t="s">
        <v>503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508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509</v>
      </c>
      <c r="B305" s="54" t="s">
        <v>510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120</v>
      </c>
      <c r="Y308" s="798">
        <f t="shared" si="72"/>
        <v>120</v>
      </c>
      <c r="Z308" s="36">
        <f>IFERROR(IF(Y308=0,"",ROUNDUP(Y308/H308,0)*0.00651),"")</f>
        <v>0.32550000000000001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132.60000000000002</v>
      </c>
      <c r="BN308" s="64">
        <f t="shared" si="74"/>
        <v>132.60000000000002</v>
      </c>
      <c r="BO308" s="64">
        <f t="shared" si="75"/>
        <v>0.27472527472527475</v>
      </c>
      <c r="BP308" s="64">
        <f t="shared" si="76"/>
        <v>0.27472527472527475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600</v>
      </c>
      <c r="Y309" s="798">
        <f t="shared" si="72"/>
        <v>600</v>
      </c>
      <c r="Z309" s="36">
        <f>IFERROR(IF(Y309=0,"",ROUNDUP(Y309/H309,0)*0.00651),"")</f>
        <v>1.6274999999999999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645</v>
      </c>
      <c r="BN309" s="64">
        <f t="shared" si="74"/>
        <v>645</v>
      </c>
      <c r="BO309" s="64">
        <f t="shared" si="75"/>
        <v>1.3736263736263736</v>
      </c>
      <c r="BP309" s="64">
        <f t="shared" si="76"/>
        <v>1.3736263736263736</v>
      </c>
    </row>
    <row r="310" spans="1:68" ht="37.5" hidden="1" customHeight="1" x14ac:dyDescent="0.25">
      <c r="A310" s="54" t="s">
        <v>521</v>
      </c>
      <c r="B310" s="54" t="s">
        <v>522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300</v>
      </c>
      <c r="Y311" s="799">
        <f>IFERROR(Y305/H305,"0")+IFERROR(Y306/H306,"0")+IFERROR(Y307/H307,"0")+IFERROR(Y308/H308,"0")+IFERROR(Y309/H309,"0")+IFERROR(Y310/H310,"0")</f>
        <v>300</v>
      </c>
      <c r="Z311" s="799">
        <f>IFERROR(IF(Z305="",0,Z305),"0")+IFERROR(IF(Z306="",0,Z306),"0")+IFERROR(IF(Z307="",0,Z307),"0")+IFERROR(IF(Z308="",0,Z308),"0")+IFERROR(IF(Z309="",0,Z309),"0")+IFERROR(IF(Z310="",0,Z310),"0")</f>
        <v>1.9529999999999998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720</v>
      </c>
      <c r="Y312" s="799">
        <f>IFERROR(SUM(Y305:Y310),"0")</f>
        <v>720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524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525</v>
      </c>
      <c r="B315" s="54" t="s">
        <v>526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528</v>
      </c>
      <c r="B319" s="54" t="s">
        <v>529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531</v>
      </c>
      <c r="B323" s="54" t="s">
        <v>532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534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535</v>
      </c>
      <c r="B328" s="54" t="s">
        <v>536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538</v>
      </c>
      <c r="B332" s="54" t="s">
        <v>539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541</v>
      </c>
      <c r="B336" s="54" t="s">
        <v>542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544</v>
      </c>
      <c r="B337" s="54" t="s">
        <v>545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547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548</v>
      </c>
      <c r="B342" s="54" t="s">
        <v>549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525</v>
      </c>
      <c r="Y346" s="798">
        <f>IFERROR(IF(X346="",0,CEILING((X346/$H346),1)*$H346),"")</f>
        <v>525</v>
      </c>
      <c r="Z346" s="36">
        <f>IFERROR(IF(Y346=0,"",ROUNDUP(Y346/H346,0)*0.00502),"")</f>
        <v>1.2550000000000001</v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550</v>
      </c>
      <c r="BN346" s="64">
        <f>IFERROR(Y346*I346/H346,"0")</f>
        <v>550</v>
      </c>
      <c r="BO346" s="64">
        <f>IFERROR(1/J346*(X346/H346),"0")</f>
        <v>1.0683760683760686</v>
      </c>
      <c r="BP346" s="64">
        <f>IFERROR(1/J346*(Y346/H346),"0")</f>
        <v>1.0683760683760686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250</v>
      </c>
      <c r="Y348" s="799">
        <f>IFERROR(Y346/H346,"0")+IFERROR(Y347/H347,"0")</f>
        <v>250</v>
      </c>
      <c r="Z348" s="799">
        <f>IFERROR(IF(Z346="",0,Z346),"0")+IFERROR(IF(Z347="",0,Z347),"0")</f>
        <v>1.2550000000000001</v>
      </c>
      <c r="AA348" s="800"/>
      <c r="AB348" s="800"/>
      <c r="AC348" s="800"/>
    </row>
    <row r="349" spans="1:68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525</v>
      </c>
      <c r="Y349" s="799">
        <f>IFERROR(SUM(Y346:Y347),"0")</f>
        <v>525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555</v>
      </c>
      <c r="B351" s="54" t="s">
        <v>556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558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559</v>
      </c>
      <c r="B356" s="54" t="s">
        <v>560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562</v>
      </c>
      <c r="B357" s="54" t="s">
        <v>563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562</v>
      </c>
      <c r="B358" s="54" t="s">
        <v>565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10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10.444444444444443</v>
      </c>
      <c r="BN358" s="64">
        <f t="shared" si="79"/>
        <v>11.28</v>
      </c>
      <c r="BO358" s="64">
        <f t="shared" si="80"/>
        <v>1.653439153439153E-2</v>
      </c>
      <c r="BP358" s="64">
        <f t="shared" si="81"/>
        <v>1.7857142857142856E-2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03">
        <v>4607091386011</v>
      </c>
      <c r="E362" s="804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03">
        <v>4680115885608</v>
      </c>
      <c r="E363" s="804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0.92592592592592582</v>
      </c>
      <c r="Y364" s="799">
        <f>IFERROR(Y356/H356,"0")+IFERROR(Y357/H357,"0")+IFERROR(Y358/H358,"0")+IFERROR(Y359/H359,"0")+IFERROR(Y360/H360,"0")+IFERROR(Y361/H361,"0")+IFERROR(Y362/H362,"0")+IFERROR(Y363/H363,"0")</f>
        <v>1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10</v>
      </c>
      <c r="Y365" s="799">
        <f>IFERROR(SUM(Y356:Y363),"0")</f>
        <v>10.8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205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40</v>
      </c>
      <c r="Y383" s="798">
        <f>IFERROR(IF(X383="",0,CEILING((X383/$H383),1)*$H383),"")</f>
        <v>42</v>
      </c>
      <c r="Z383" s="36">
        <f>IFERROR(IF(Y383=0,"",ROUNDUP(Y383/H383,0)*0.02175),"")</f>
        <v>0.10874999999999999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42.685714285714283</v>
      </c>
      <c r="BN383" s="64">
        <f>IFERROR(Y383*I383/H383,"0")</f>
        <v>44.82</v>
      </c>
      <c r="BO383" s="64">
        <f>IFERROR(1/J383*(X383/H383),"0")</f>
        <v>8.5034013605442174E-2</v>
      </c>
      <c r="BP383" s="64">
        <f>IFERROR(1/J383*(Y383/H383),"0")</f>
        <v>8.9285714285714274E-2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400</v>
      </c>
      <c r="Y384" s="798">
        <f>IFERROR(IF(X384="",0,CEILING((X384/$H384),1)*$H384),"")</f>
        <v>405.59999999999997</v>
      </c>
      <c r="Z384" s="36">
        <f>IFERROR(IF(Y384=0,"",ROUNDUP(Y384/H384,0)*0.02175),"")</f>
        <v>1.131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428.92307692307696</v>
      </c>
      <c r="BN384" s="64">
        <f>IFERROR(Y384*I384/H384,"0")</f>
        <v>434.928</v>
      </c>
      <c r="BO384" s="64">
        <f>IFERROR(1/J384*(X384/H384),"0")</f>
        <v>0.91575091575091572</v>
      </c>
      <c r="BP384" s="64">
        <f>IFERROR(1/J384*(Y384/H384),"0")</f>
        <v>0.92857142857142849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10</v>
      </c>
      <c r="Y385" s="798">
        <f>IFERROR(IF(X385="",0,CEILING((X385/$H385),1)*$H385),"")</f>
        <v>16.8</v>
      </c>
      <c r="Z385" s="36">
        <f>IFERROR(IF(Y385=0,"",ROUNDUP(Y385/H385,0)*0.02175),"")</f>
        <v>4.3499999999999997E-2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10.671428571428571</v>
      </c>
      <c r="BN385" s="64">
        <f>IFERROR(Y385*I385/H385,"0")</f>
        <v>17.928000000000001</v>
      </c>
      <c r="BO385" s="64">
        <f>IFERROR(1/J385*(X385/H385),"0")</f>
        <v>2.1258503401360544E-2</v>
      </c>
      <c r="BP385" s="64">
        <f>IFERROR(1/J385*(Y385/H385),"0")</f>
        <v>3.5714285714285712E-2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45" t="s">
        <v>622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57.234432234432234</v>
      </c>
      <c r="Y387" s="799">
        <f>IFERROR(Y383/H383,"0")+IFERROR(Y384/H384,"0")+IFERROR(Y385/H385,"0")+IFERROR(Y386/H386,"0")</f>
        <v>59</v>
      </c>
      <c r="Z387" s="799">
        <f>IFERROR(IF(Z383="",0,Z383),"0")+IFERROR(IF(Z384="",0,Z384),"0")+IFERROR(IF(Z385="",0,Z385),"0")+IFERROR(IF(Z386="",0,Z386),"0")</f>
        <v>1.28325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450</v>
      </c>
      <c r="Y388" s="799">
        <f>IFERROR(SUM(Y383:Y386),"0")</f>
        <v>464.4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626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630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17</v>
      </c>
      <c r="Y392" s="798">
        <f>IFERROR(IF(X392="",0,CEILING((X392/$H392),1)*$H392),"")</f>
        <v>17.849999999999998</v>
      </c>
      <c r="Z392" s="36">
        <f>IFERROR(IF(Y392=0,"",ROUNDUP(Y392/H392,0)*0.00651),"")</f>
        <v>4.5569999999999999E-2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19.700000000000003</v>
      </c>
      <c r="BN392" s="64">
        <f>IFERROR(Y392*I392/H392,"0")</f>
        <v>20.684999999999999</v>
      </c>
      <c r="BO392" s="64">
        <f>IFERROR(1/J392*(X392/H392),"0")</f>
        <v>3.6630036630036632E-2</v>
      </c>
      <c r="BP392" s="64">
        <f>IFERROR(1/J392*(Y392/H392),"0")</f>
        <v>3.8461538461538464E-2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85</v>
      </c>
      <c r="Y393" s="798">
        <f>IFERROR(IF(X393="",0,CEILING((X393/$H393),1)*$H393),"")</f>
        <v>86.699999999999989</v>
      </c>
      <c r="Z393" s="36">
        <f>IFERROR(IF(Y393=0,"",ROUNDUP(Y393/H393,0)*0.00651),"")</f>
        <v>0.22134000000000001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96</v>
      </c>
      <c r="BN393" s="64">
        <f>IFERROR(Y393*I393/H393,"0")</f>
        <v>97.92</v>
      </c>
      <c r="BO393" s="64">
        <f>IFERROR(1/J393*(X393/H393),"0")</f>
        <v>0.18315018315018317</v>
      </c>
      <c r="BP393" s="64">
        <f>IFERROR(1/J393*(Y393/H393),"0")</f>
        <v>0.18681318681318682</v>
      </c>
    </row>
    <row r="394" spans="1:68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40</v>
      </c>
      <c r="Y394" s="799">
        <f>IFERROR(Y390/H390,"0")+IFERROR(Y391/H391,"0")+IFERROR(Y392/H392,"0")+IFERROR(Y393/H393,"0")</f>
        <v>41</v>
      </c>
      <c r="Z394" s="799">
        <f>IFERROR(IF(Z390="",0,Z390),"0")+IFERROR(IF(Z391="",0,Z391),"0")+IFERROR(IF(Z392="",0,Z392),"0")+IFERROR(IF(Z393="",0,Z393),"0")</f>
        <v>0.26690999999999998</v>
      </c>
      <c r="AA394" s="800"/>
      <c r="AB394" s="800"/>
      <c r="AC394" s="800"/>
    </row>
    <row r="395" spans="1:68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102</v>
      </c>
      <c r="Y395" s="799">
        <f>IFERROR(SUM(Y390:Y393),"0")</f>
        <v>104.54999999999998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636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50</v>
      </c>
      <c r="Y399" s="798">
        <f>IFERROR(IF(X399="",0,CEILING((X399/$H399),1)*$H399),"")</f>
        <v>50</v>
      </c>
      <c r="Z399" s="36">
        <f>IFERROR(IF(Y399=0,"",ROUNDUP(Y399/H399,0)*0.00474),"")</f>
        <v>0.11850000000000001</v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56.000000000000007</v>
      </c>
      <c r="BN399" s="64">
        <f>IFERROR(Y399*I399/H399,"0")</f>
        <v>56.000000000000007</v>
      </c>
      <c r="BO399" s="64">
        <f>IFERROR(1/J399*(X399/H399),"0")</f>
        <v>0.10504201680672269</v>
      </c>
      <c r="BP399" s="64">
        <f>IFERROR(1/J399*(Y399/H399),"0")</f>
        <v>0.10504201680672269</v>
      </c>
    </row>
    <row r="400" spans="1:68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25</v>
      </c>
      <c r="Y400" s="799">
        <f>IFERROR(Y397/H397,"0")+IFERROR(Y398/H398,"0")+IFERROR(Y399/H399,"0")</f>
        <v>25</v>
      </c>
      <c r="Z400" s="799">
        <f>IFERROR(IF(Z397="",0,Z397),"0")+IFERROR(IF(Z398="",0,Z398),"0")+IFERROR(IF(Z399="",0,Z399),"0")</f>
        <v>0.11850000000000001</v>
      </c>
      <c r="AA400" s="800"/>
      <c r="AB400" s="800"/>
      <c r="AC400" s="800"/>
    </row>
    <row r="401" spans="1:68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50</v>
      </c>
      <c r="Y401" s="799">
        <f>IFERROR(SUM(Y397:Y399),"0")</f>
        <v>50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645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27</v>
      </c>
      <c r="Y404" s="798">
        <f>IFERROR(IF(X404="",0,CEILING((X404/$H404),1)*$H404),"")</f>
        <v>27</v>
      </c>
      <c r="Z404" s="36">
        <f>IFERROR(IF(Y404=0,"",ROUNDUP(Y404/H404,0)*0.00651),"")</f>
        <v>9.7650000000000001E-2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30.419999999999998</v>
      </c>
      <c r="BN404" s="64">
        <f>IFERROR(Y404*I404/H404,"0")</f>
        <v>30.419999999999998</v>
      </c>
      <c r="BO404" s="64">
        <f>IFERROR(1/J404*(X404/H404),"0")</f>
        <v>8.241758241758243E-2</v>
      </c>
      <c r="BP404" s="64">
        <f>IFERROR(1/J404*(Y404/H404),"0")</f>
        <v>8.241758241758243E-2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15</v>
      </c>
      <c r="Y405" s="799">
        <f>IFERROR(Y404/H404,"0")</f>
        <v>15</v>
      </c>
      <c r="Z405" s="799">
        <f>IFERROR(IF(Z404="",0,Z404),"0")</f>
        <v>9.7650000000000001E-2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27</v>
      </c>
      <c r="Y406" s="799">
        <f>IFERROR(SUM(Y404:Y404),"0")</f>
        <v>27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1155</v>
      </c>
      <c r="Y409" s="798">
        <f>IFERROR(IF(X409="",0,CEILING((X409/$H409),1)*$H409),"")</f>
        <v>1155</v>
      </c>
      <c r="Z409" s="36">
        <f>IFERROR(IF(Y409=0,"",ROUNDUP(Y409/H409,0)*0.00651),"")</f>
        <v>3.5805000000000002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1293.5999999999999</v>
      </c>
      <c r="BN409" s="64">
        <f>IFERROR(Y409*I409/H409,"0")</f>
        <v>1293.5999999999999</v>
      </c>
      <c r="BO409" s="64">
        <f>IFERROR(1/J409*(X409/H409),"0")</f>
        <v>3.0219780219780223</v>
      </c>
      <c r="BP409" s="64">
        <f>IFERROR(1/J409*(Y409/H409),"0")</f>
        <v>3.0219780219780223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489.99999999999989</v>
      </c>
      <c r="Y410" s="798">
        <f>IFERROR(IF(X410="",0,CEILING((X410/$H410),1)*$H410),"")</f>
        <v>491.40000000000003</v>
      </c>
      <c r="Z410" s="36">
        <f>IFERROR(IF(Y410=0,"",ROUNDUP(Y410/H410,0)*0.00651),"")</f>
        <v>1.5233400000000001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545.99999999999977</v>
      </c>
      <c r="BN410" s="64">
        <f>IFERROR(Y410*I410/H410,"0")</f>
        <v>547.55999999999995</v>
      </c>
      <c r="BO410" s="64">
        <f>IFERROR(1/J410*(X410/H410),"0")</f>
        <v>1.2820512820512817</v>
      </c>
      <c r="BP410" s="64">
        <f>IFERROR(1/J410*(Y410/H410),"0")</f>
        <v>1.2857142857142858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783.33333333333326</v>
      </c>
      <c r="Y411" s="799">
        <f>IFERROR(Y408/H408,"0")+IFERROR(Y409/H409,"0")+IFERROR(Y410/H410,"0")</f>
        <v>784</v>
      </c>
      <c r="Z411" s="799">
        <f>IFERROR(IF(Z408="",0,Z408),"0")+IFERROR(IF(Z409="",0,Z409),"0")+IFERROR(IF(Z410="",0,Z410),"0")</f>
        <v>5.1038399999999999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1645</v>
      </c>
      <c r="Y412" s="799">
        <f>IFERROR(SUM(Y408:Y410),"0")</f>
        <v>1646.4</v>
      </c>
      <c r="Z412" s="37"/>
      <c r="AA412" s="800"/>
      <c r="AB412" s="800"/>
      <c r="AC412" s="800"/>
    </row>
    <row r="413" spans="1:68" ht="27.75" hidden="1" customHeight="1" x14ac:dyDescent="0.2">
      <c r="A413" s="957" t="s">
        <v>658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659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3">
        <v>4607091383997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160</v>
      </c>
      <c r="Y420" s="798">
        <f t="shared" si="87"/>
        <v>165</v>
      </c>
      <c r="Z420" s="36">
        <f>IFERROR(IF(Y420=0,"",ROUNDUP(Y420/H420,0)*0.02175),"")</f>
        <v>0.23924999999999999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165.12</v>
      </c>
      <c r="BN420" s="64">
        <f t="shared" si="89"/>
        <v>170.28000000000003</v>
      </c>
      <c r="BO420" s="64">
        <f t="shared" si="90"/>
        <v>0.22222222222222221</v>
      </c>
      <c r="BP420" s="64">
        <f t="shared" si="91"/>
        <v>0.22916666666666666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1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25</v>
      </c>
      <c r="Y426" s="798">
        <f t="shared" si="87"/>
        <v>25</v>
      </c>
      <c r="Z426" s="36">
        <f>IFERROR(IF(Y426=0,"",ROUNDUP(Y426/H426,0)*0.00902),"")</f>
        <v>4.5100000000000001E-2</v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26.05</v>
      </c>
      <c r="BN426" s="64">
        <f t="shared" si="89"/>
        <v>26.05</v>
      </c>
      <c r="BO426" s="64">
        <f t="shared" si="90"/>
        <v>3.787878787878788E-2</v>
      </c>
      <c r="BP426" s="64">
        <f t="shared" si="91"/>
        <v>3.787878787878788E-2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15.666666666666666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0.28434999999999999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185</v>
      </c>
      <c r="Y428" s="799">
        <f>IFERROR(SUM(Y416:Y426),"0")</f>
        <v>190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163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400</v>
      </c>
      <c r="Y430" s="798">
        <f>IFERROR(IF(X430="",0,CEILING((X430/$H430),1)*$H430),"")</f>
        <v>405</v>
      </c>
      <c r="Z430" s="36">
        <f>IFERROR(IF(Y430=0,"",ROUNDUP(Y430/H430,0)*0.02175),"")</f>
        <v>0.58724999999999994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412.8</v>
      </c>
      <c r="BN430" s="64">
        <f>IFERROR(Y430*I430/H430,"0")</f>
        <v>417.96000000000004</v>
      </c>
      <c r="BO430" s="64">
        <f>IFERROR(1/J430*(X430/H430),"0")</f>
        <v>0.55555555555555558</v>
      </c>
      <c r="BP430" s="64">
        <f>IFERROR(1/J430*(Y430/H430),"0")</f>
        <v>0.5625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4</v>
      </c>
      <c r="Y431" s="798">
        <f>IFERROR(IF(X431="",0,CEILING((X431/$H431),1)*$H431),"")</f>
        <v>4</v>
      </c>
      <c r="Z431" s="36">
        <f>IFERROR(IF(Y431=0,"",ROUNDUP(Y431/H431,0)*0.00902),"")</f>
        <v>9.0200000000000002E-3</v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4.21</v>
      </c>
      <c r="BN431" s="64">
        <f>IFERROR(Y431*I431/H431,"0")</f>
        <v>4.21</v>
      </c>
      <c r="BO431" s="64">
        <f>IFERROR(1/J431*(X431/H431),"0")</f>
        <v>7.575757575757576E-3</v>
      </c>
      <c r="BP431" s="64">
        <f>IFERROR(1/J431*(Y431/H431),"0")</f>
        <v>7.575757575757576E-3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27.666666666666668</v>
      </c>
      <c r="Y432" s="799">
        <f>IFERROR(Y430/H430,"0")+IFERROR(Y431/H431,"0")</f>
        <v>28</v>
      </c>
      <c r="Z432" s="799">
        <f>IFERROR(IF(Z430="",0,Z430),"0")+IFERROR(IF(Z431="",0,Z431),"0")</f>
        <v>0.59626999999999997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404</v>
      </c>
      <c r="Y433" s="799">
        <f>IFERROR(SUM(Y430:Y431),"0")</f>
        <v>409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693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697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30</v>
      </c>
      <c r="Y436" s="798">
        <f>IFERROR(IF(X436="",0,CEILING((X436/$H436),1)*$H436),"")</f>
        <v>36</v>
      </c>
      <c r="Z436" s="36">
        <f>IFERROR(IF(Y436=0,"",ROUNDUP(Y436/H436,0)*0.02175),"")</f>
        <v>8.6999999999999994E-2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31.880000000000003</v>
      </c>
      <c r="BN436" s="64">
        <f>IFERROR(Y436*I436/H436,"0")</f>
        <v>38.256</v>
      </c>
      <c r="BO436" s="64">
        <f>IFERROR(1/J436*(X436/H436),"0")</f>
        <v>5.9523809523809521E-2</v>
      </c>
      <c r="BP436" s="64">
        <f>IFERROR(1/J436*(Y436/H436),"0")</f>
        <v>7.1428571428571425E-2</v>
      </c>
    </row>
    <row r="437" spans="1:68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3.3333333333333335</v>
      </c>
      <c r="Y437" s="799">
        <f>IFERROR(Y435/H435,"0")+IFERROR(Y436/H436,"0")</f>
        <v>4</v>
      </c>
      <c r="Z437" s="799">
        <f>IFERROR(IF(Z435="",0,Z435),"0")+IFERROR(IF(Z436="",0,Z436),"0")</f>
        <v>8.6999999999999994E-2</v>
      </c>
      <c r="AA437" s="800"/>
      <c r="AB437" s="800"/>
      <c r="AC437" s="800"/>
    </row>
    <row r="438" spans="1:68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30</v>
      </c>
      <c r="Y438" s="799">
        <f>IFERROR(SUM(Y435:Y436),"0")</f>
        <v>36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205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701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40</v>
      </c>
      <c r="Y440" s="798">
        <f>IFERROR(IF(X440="",0,CEILING((X440/$H440),1)*$H440),"")</f>
        <v>45</v>
      </c>
      <c r="Z440" s="36">
        <f>IFERROR(IF(Y440=0,"",ROUNDUP(Y440/H440,0)*0.02175),"")</f>
        <v>0.10874999999999999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42.506666666666668</v>
      </c>
      <c r="BN440" s="64">
        <f>IFERROR(Y440*I440/H440,"0")</f>
        <v>47.82</v>
      </c>
      <c r="BO440" s="64">
        <f>IFERROR(1/J440*(X440/H440),"0")</f>
        <v>7.9365079365079361E-2</v>
      </c>
      <c r="BP440" s="64">
        <f>IFERROR(1/J440*(Y440/H440),"0")</f>
        <v>8.9285714285714274E-2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4.4444444444444446</v>
      </c>
      <c r="Y441" s="799">
        <f>IFERROR(Y440/H440,"0")</f>
        <v>5</v>
      </c>
      <c r="Z441" s="799">
        <f>IFERROR(IF(Z440="",0,Z440),"0")</f>
        <v>0.10874999999999999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40</v>
      </c>
      <c r="Y442" s="799">
        <f>IFERROR(SUM(Y440:Y440),"0")</f>
        <v>45</v>
      </c>
      <c r="Z442" s="37"/>
      <c r="AA442" s="800"/>
      <c r="AB442" s="800"/>
      <c r="AC442" s="800"/>
    </row>
    <row r="443" spans="1:68" ht="16.5" hidden="1" customHeight="1" x14ac:dyDescent="0.25">
      <c r="A443" s="857" t="s">
        <v>703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80</v>
      </c>
      <c r="Y451" s="798">
        <f t="shared" si="92"/>
        <v>84</v>
      </c>
      <c r="Z451" s="36">
        <f t="shared" si="93"/>
        <v>0.15225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83.2</v>
      </c>
      <c r="BN451" s="64">
        <f t="shared" si="95"/>
        <v>87.36</v>
      </c>
      <c r="BO451" s="64">
        <f t="shared" si="96"/>
        <v>0.11904761904761904</v>
      </c>
      <c r="BP451" s="64">
        <f t="shared" si="97"/>
        <v>0.125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6.666666666666667</v>
      </c>
      <c r="Y453" s="799">
        <f>IFERROR(Y445/H445,"0")+IFERROR(Y446/H446,"0")+IFERROR(Y447/H447,"0")+IFERROR(Y448/H448,"0")+IFERROR(Y449/H449,"0")+IFERROR(Y450/H450,"0")+IFERROR(Y451/H451,"0")+IFERROR(Y452/H452,"0")</f>
        <v>7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0.15225</v>
      </c>
      <c r="AA453" s="800"/>
      <c r="AB453" s="800"/>
      <c r="AC453" s="800"/>
    </row>
    <row r="454" spans="1:68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80</v>
      </c>
      <c r="Y454" s="799">
        <f>IFERROR(SUM(Y445:Y452),"0")</f>
        <v>84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729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20</v>
      </c>
      <c r="Y461" s="798">
        <f>IFERROR(IF(X461="",0,CEILING((X461/$H461),1)*$H461),"")</f>
        <v>27</v>
      </c>
      <c r="Z461" s="36">
        <f>IFERROR(IF(Y461=0,"",ROUNDUP(Y461/H461,0)*0.02175),"")</f>
        <v>6.5250000000000002E-2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21.253333333333334</v>
      </c>
      <c r="BN461" s="64">
        <f>IFERROR(Y461*I461/H461,"0")</f>
        <v>28.692</v>
      </c>
      <c r="BO461" s="64">
        <f>IFERROR(1/J461*(X461/H461),"0")</f>
        <v>3.968253968253968E-2</v>
      </c>
      <c r="BP461" s="64">
        <f>IFERROR(1/J461*(Y461/H461),"0")</f>
        <v>5.3571428571428568E-2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2.2222222222222223</v>
      </c>
      <c r="Y466" s="799">
        <f>IFERROR(Y461/H461,"0")+IFERROR(Y462/H462,"0")+IFERROR(Y463/H463,"0")+IFERROR(Y464/H464,"0")+IFERROR(Y465/H465,"0")</f>
        <v>3</v>
      </c>
      <c r="Z466" s="799">
        <f>IFERROR(IF(Z461="",0,Z461),"0")+IFERROR(IF(Z462="",0,Z462),"0")+IFERROR(IF(Z463="",0,Z463),"0")+IFERROR(IF(Z464="",0,Z464),"0")+IFERROR(IF(Z465="",0,Z465),"0")</f>
        <v>6.5250000000000002E-2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20</v>
      </c>
      <c r="Y467" s="799">
        <f>IFERROR(SUM(Y461:Y465),"0")</f>
        <v>27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205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745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747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748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754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758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758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10</v>
      </c>
      <c r="Y482" s="798">
        <f t="shared" si="98"/>
        <v>12.600000000000001</v>
      </c>
      <c r="Z482" s="36">
        <f>IFERROR(IF(Y482=0,"",ROUNDUP(Y482/H482,0)*0.00902),"")</f>
        <v>2.7060000000000001E-2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10.571428571428573</v>
      </c>
      <c r="BN482" s="64">
        <f t="shared" si="100"/>
        <v>13.320000000000002</v>
      </c>
      <c r="BO482" s="64">
        <f t="shared" si="101"/>
        <v>1.8037518037518036E-2</v>
      </c>
      <c r="BP482" s="64">
        <f t="shared" si="102"/>
        <v>2.2727272727272728E-2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768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35</v>
      </c>
      <c r="Y486" s="798">
        <f t="shared" si="98"/>
        <v>35.700000000000003</v>
      </c>
      <c r="Z486" s="36">
        <f t="shared" si="103"/>
        <v>8.5339999999999999E-2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37.166666666666664</v>
      </c>
      <c r="BN486" s="64">
        <f t="shared" si="100"/>
        <v>37.910000000000004</v>
      </c>
      <c r="BO486" s="64">
        <f t="shared" si="101"/>
        <v>7.1225071225071226E-2</v>
      </c>
      <c r="BP486" s="64">
        <f t="shared" si="102"/>
        <v>7.2649572649572655E-2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776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49</v>
      </c>
      <c r="Y490" s="798">
        <f t="shared" si="98"/>
        <v>50.400000000000006</v>
      </c>
      <c r="Z490" s="36">
        <f t="shared" si="103"/>
        <v>0.12048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52.033333333333331</v>
      </c>
      <c r="BN490" s="64">
        <f t="shared" si="100"/>
        <v>53.52</v>
      </c>
      <c r="BO490" s="64">
        <f t="shared" si="101"/>
        <v>9.9715099715099717E-2</v>
      </c>
      <c r="BP490" s="64">
        <f t="shared" si="102"/>
        <v>0.10256410256410257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784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62.999999999999993</v>
      </c>
      <c r="Y495" s="798">
        <f t="shared" si="98"/>
        <v>63</v>
      </c>
      <c r="Z495" s="36">
        <f t="shared" si="103"/>
        <v>0.15060000000000001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66.899999999999991</v>
      </c>
      <c r="BN495" s="64">
        <f t="shared" si="100"/>
        <v>66.900000000000006</v>
      </c>
      <c r="BO495" s="64">
        <f t="shared" si="101"/>
        <v>0.12820512820512819</v>
      </c>
      <c r="BP495" s="64">
        <f t="shared" si="102"/>
        <v>0.12820512820512822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794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72.38095238095238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74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0.38348000000000004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157</v>
      </c>
      <c r="Y501" s="799">
        <f>IFERROR(SUM(Y479:Y499),"0")</f>
        <v>161.70000000000002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811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163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5" t="s">
        <v>817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824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17.5</v>
      </c>
      <c r="Y521" s="798">
        <f>IFERROR(IF(X521="",0,CEILING((X521/$H521),1)*$H521),"")</f>
        <v>18.900000000000002</v>
      </c>
      <c r="Z521" s="36">
        <f>IFERROR(IF(Y521=0,"",ROUNDUP(Y521/H521,0)*0.00502),"")</f>
        <v>4.5179999999999998E-2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18.583333333333332</v>
      </c>
      <c r="BN521" s="64">
        <f>IFERROR(Y521*I521/H521,"0")</f>
        <v>20.07</v>
      </c>
      <c r="BO521" s="64">
        <f>IFERROR(1/J521*(X521/H521),"0")</f>
        <v>3.5612535612535613E-2</v>
      </c>
      <c r="BP521" s="64">
        <f>IFERROR(1/J521*(Y521/H521),"0")</f>
        <v>3.8461538461538464E-2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4301031327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8.3333333333333321</v>
      </c>
      <c r="Y523" s="799">
        <f>IFERROR(Y518/H518,"0")+IFERROR(Y519/H519,"0")+IFERROR(Y520/H520,"0")+IFERROR(Y521/H521,"0")+IFERROR(Y522/H522,"0")</f>
        <v>9</v>
      </c>
      <c r="Z523" s="799">
        <f>IFERROR(IF(Z518="",0,Z518),"0")+IFERROR(IF(Z519="",0,Z519),"0")+IFERROR(IF(Z520="",0,Z520),"0")+IFERROR(IF(Z521="",0,Z521),"0")+IFERROR(IF(Z522="",0,Z522),"0")</f>
        <v>4.5179999999999998E-2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17.5</v>
      </c>
      <c r="Y524" s="799">
        <f>IFERROR(SUM(Y518:Y522),"0")</f>
        <v>18.900000000000002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829</v>
      </c>
      <c r="B526" s="54" t="s">
        <v>830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6</v>
      </c>
      <c r="Y535" s="798">
        <f t="shared" ref="Y535:Y540" si="104">IFERROR(IF(X535="",0,CEILING((X535/$H535),1)*$H535),"")</f>
        <v>6</v>
      </c>
      <c r="Z535" s="36">
        <f>IFERROR(IF(Y535=0,"",ROUNDUP(Y535/H535,0)*0.00502),"")</f>
        <v>2.5100000000000001E-2</v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6.8600000000000012</v>
      </c>
      <c r="BN535" s="64">
        <f t="shared" ref="BN535:BN540" si="106">IFERROR(Y535*I535/H535,"0")</f>
        <v>6.8600000000000012</v>
      </c>
      <c r="BO535" s="64">
        <f t="shared" ref="BO535:BO540" si="107">IFERROR(1/J535*(X535/H535),"0")</f>
        <v>2.1367521367521368E-2</v>
      </c>
      <c r="BP535" s="64">
        <f t="shared" ref="BP535:BP540" si="108">IFERROR(1/J535*(Y535/H535),"0")</f>
        <v>2.1367521367521368E-2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8</v>
      </c>
      <c r="Y536" s="798">
        <f t="shared" si="104"/>
        <v>8.4</v>
      </c>
      <c r="Z536" s="36">
        <f>IFERROR(IF(Y536=0,"",ROUNDUP(Y536/H536,0)*0.00502),"")</f>
        <v>3.5140000000000005E-2</v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8.6666666666666679</v>
      </c>
      <c r="BN536" s="64">
        <f t="shared" si="106"/>
        <v>9.1000000000000014</v>
      </c>
      <c r="BO536" s="64">
        <f t="shared" si="107"/>
        <v>2.8490028490028494E-2</v>
      </c>
      <c r="BP536" s="64">
        <f t="shared" si="108"/>
        <v>2.9914529914529923E-2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12</v>
      </c>
      <c r="Y538" s="798">
        <f t="shared" si="104"/>
        <v>12</v>
      </c>
      <c r="Z538" s="36">
        <f>IFERROR(IF(Y538=0,"",ROUNDUP(Y538/H538,0)*0.00502),"")</f>
        <v>5.0200000000000002E-2</v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20.200000000000003</v>
      </c>
      <c r="BN538" s="64">
        <f t="shared" si="106"/>
        <v>20.200000000000003</v>
      </c>
      <c r="BO538" s="64">
        <f t="shared" si="107"/>
        <v>4.2735042735042736E-2</v>
      </c>
      <c r="BP538" s="64">
        <f t="shared" si="108"/>
        <v>4.2735042735042736E-2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84.000000000000014</v>
      </c>
      <c r="Y539" s="798">
        <f t="shared" si="104"/>
        <v>84</v>
      </c>
      <c r="Z539" s="36">
        <f>IFERROR(IF(Y539=0,"",ROUNDUP(Y539/H539,0)*0.00502),"")</f>
        <v>0.251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125.00000000000003</v>
      </c>
      <c r="BN539" s="64">
        <f t="shared" si="106"/>
        <v>125</v>
      </c>
      <c r="BO539" s="64">
        <f t="shared" si="107"/>
        <v>0.21367521367521372</v>
      </c>
      <c r="BP539" s="64">
        <f t="shared" si="108"/>
        <v>0.21367521367521369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71.666666666666671</v>
      </c>
      <c r="Y541" s="799">
        <f>IFERROR(Y535/H535,"0")+IFERROR(Y536/H536,"0")+IFERROR(Y537/H537,"0")+IFERROR(Y538/H538,"0")+IFERROR(Y539/H539,"0")+IFERROR(Y540/H540,"0")</f>
        <v>72</v>
      </c>
      <c r="Z541" s="799">
        <f>IFERROR(IF(Z535="",0,Z535),"0")+IFERROR(IF(Z536="",0,Z536),"0")+IFERROR(IF(Z537="",0,Z537),"0")+IFERROR(IF(Z538="",0,Z538),"0")+IFERROR(IF(Z539="",0,Z539),"0")+IFERROR(IF(Z540="",0,Z540),"0")</f>
        <v>0.36143999999999998</v>
      </c>
      <c r="AA541" s="800"/>
      <c r="AB541" s="800"/>
      <c r="AC541" s="800"/>
    </row>
    <row r="542" spans="1:68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110.00000000000001</v>
      </c>
      <c r="Y542" s="799">
        <f>IFERROR(SUM(Y535:Y540),"0")</f>
        <v>110.4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100</v>
      </c>
      <c r="Y551" s="798">
        <f t="shared" ref="Y551:Y565" si="109">IFERROR(IF(X551="",0,CEILING((X551/$H551),1)*$H551),"")</f>
        <v>100.32000000000001</v>
      </c>
      <c r="Z551" s="36">
        <f t="shared" ref="Z551:Z556" si="110">IFERROR(IF(Y551=0,"",ROUNDUP(Y551/H551,0)*0.01196),"")</f>
        <v>0.22724</v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106.81818181818181</v>
      </c>
      <c r="BN551" s="64">
        <f t="shared" ref="BN551:BN565" si="112">IFERROR(Y551*I551/H551,"0")</f>
        <v>107.16</v>
      </c>
      <c r="BO551" s="64">
        <f t="shared" ref="BO551:BO565" si="113">IFERROR(1/J551*(X551/H551),"0")</f>
        <v>0.18210955710955709</v>
      </c>
      <c r="BP551" s="64">
        <f t="shared" ref="BP551:BP565" si="114">IFERROR(1/J551*(Y551/H551),"0")</f>
        <v>0.18269230769230771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170</v>
      </c>
      <c r="Y554" s="798">
        <f t="shared" si="109"/>
        <v>174.24</v>
      </c>
      <c r="Z554" s="36">
        <f t="shared" si="110"/>
        <v>0.39468000000000003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181.59090909090907</v>
      </c>
      <c r="BN554" s="64">
        <f t="shared" si="112"/>
        <v>186.12</v>
      </c>
      <c r="BO554" s="64">
        <f t="shared" si="113"/>
        <v>0.3095862470862471</v>
      </c>
      <c r="BP554" s="64">
        <f t="shared" si="114"/>
        <v>0.31730769230769235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140</v>
      </c>
      <c r="Y556" s="798">
        <f t="shared" si="109"/>
        <v>142.56</v>
      </c>
      <c r="Z556" s="36">
        <f t="shared" si="110"/>
        <v>0.32291999999999998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149.54545454545453</v>
      </c>
      <c r="BN556" s="64">
        <f t="shared" si="112"/>
        <v>152.27999999999997</v>
      </c>
      <c r="BO556" s="64">
        <f t="shared" si="113"/>
        <v>0.25495337995337997</v>
      </c>
      <c r="BP556" s="64">
        <f t="shared" si="114"/>
        <v>0.25961538461538464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60</v>
      </c>
      <c r="Y557" s="798">
        <f t="shared" si="109"/>
        <v>61.2</v>
      </c>
      <c r="Z557" s="36">
        <f>IFERROR(IF(Y557=0,"",ROUNDUP(Y557/H557,0)*0.00902),"")</f>
        <v>0.15334</v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63.5</v>
      </c>
      <c r="BN557" s="64">
        <f t="shared" si="112"/>
        <v>64.77000000000001</v>
      </c>
      <c r="BO557" s="64">
        <f t="shared" si="113"/>
        <v>0.12626262626262627</v>
      </c>
      <c r="BP557" s="64">
        <f t="shared" si="114"/>
        <v>0.12878787878787878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180</v>
      </c>
      <c r="Y561" s="798">
        <f t="shared" si="109"/>
        <v>180</v>
      </c>
      <c r="Z561" s="36">
        <f>IFERROR(IF(Y561=0,"",ROUNDUP(Y561/H561,0)*0.00902),"")</f>
        <v>0.45100000000000001</v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190.49999999999997</v>
      </c>
      <c r="BN561" s="64">
        <f t="shared" si="112"/>
        <v>190.49999999999997</v>
      </c>
      <c r="BO561" s="64">
        <f t="shared" si="113"/>
        <v>0.37878787878787878</v>
      </c>
      <c r="BP561" s="64">
        <f t="shared" si="114"/>
        <v>0.37878787878787878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144.31818181818181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146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1.54918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650</v>
      </c>
      <c r="Y567" s="799">
        <f>IFERROR(SUM(Y551:Y565),"0")</f>
        <v>658.31999999999994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163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140</v>
      </c>
      <c r="Y569" s="798">
        <f>IFERROR(IF(X569="",0,CEILING((X569/$H569),1)*$H569),"")</f>
        <v>142.56</v>
      </c>
      <c r="Z569" s="36">
        <f>IFERROR(IF(Y569=0,"",ROUNDUP(Y569/H569,0)*0.01196),"")</f>
        <v>0.32291999999999998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149.54545454545453</v>
      </c>
      <c r="BN569" s="64">
        <f>IFERROR(Y569*I569/H569,"0")</f>
        <v>152.27999999999997</v>
      </c>
      <c r="BO569" s="64">
        <f>IFERROR(1/J569*(X569/H569),"0")</f>
        <v>0.25495337995337997</v>
      </c>
      <c r="BP569" s="64">
        <f>IFERROR(1/J569*(Y569/H569),"0")</f>
        <v>0.25961538461538464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4301020206</v>
      </c>
      <c r="D571" s="803">
        <v>4680115880054</v>
      </c>
      <c r="E571" s="804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4301020364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2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903</v>
      </c>
      <c r="C573" s="31">
        <v>4301020385</v>
      </c>
      <c r="D573" s="803">
        <v>4680115880054</v>
      </c>
      <c r="E573" s="804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0" t="s">
        <v>904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26.515151515151516</v>
      </c>
      <c r="Y574" s="799">
        <f>IFERROR(Y569/H569,"0")+IFERROR(Y570/H570,"0")+IFERROR(Y571/H571,"0")+IFERROR(Y572/H572,"0")+IFERROR(Y573/H573,"0")</f>
        <v>27</v>
      </c>
      <c r="Z574" s="799">
        <f>IFERROR(IF(Z569="",0,Z569),"0")+IFERROR(IF(Z570="",0,Z570),"0")+IFERROR(IF(Z571="",0,Z571),"0")+IFERROR(IF(Z572="",0,Z572),"0")+IFERROR(IF(Z573="",0,Z573),"0")</f>
        <v>0.32291999999999998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140</v>
      </c>
      <c r="Y575" s="799">
        <f>IFERROR(SUM(Y569:Y573),"0")</f>
        <v>142.56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50</v>
      </c>
      <c r="Y578" s="798">
        <f t="shared" si="115"/>
        <v>52.800000000000004</v>
      </c>
      <c r="Z578" s="36">
        <f t="shared" si="116"/>
        <v>0.1196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53.409090909090907</v>
      </c>
      <c r="BN578" s="64">
        <f t="shared" si="118"/>
        <v>56.400000000000006</v>
      </c>
      <c r="BO578" s="64">
        <f t="shared" si="119"/>
        <v>9.1054778554778545E-2</v>
      </c>
      <c r="BP578" s="64">
        <f t="shared" si="120"/>
        <v>9.6153846153846159E-2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60</v>
      </c>
      <c r="Y580" s="798">
        <f t="shared" si="115"/>
        <v>63.36</v>
      </c>
      <c r="Z580" s="36">
        <f t="shared" si="116"/>
        <v>0.14352000000000001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64.090909090909079</v>
      </c>
      <c r="BN580" s="64">
        <f t="shared" si="118"/>
        <v>67.679999999999993</v>
      </c>
      <c r="BO580" s="64">
        <f t="shared" si="119"/>
        <v>0.10926573426573427</v>
      </c>
      <c r="BP580" s="64">
        <f t="shared" si="120"/>
        <v>0.11538461538461539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150</v>
      </c>
      <c r="Y582" s="798">
        <f t="shared" si="115"/>
        <v>153.12</v>
      </c>
      <c r="Z582" s="36">
        <f t="shared" si="116"/>
        <v>0.34683999999999998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160.22727272727272</v>
      </c>
      <c r="BN582" s="64">
        <f t="shared" si="118"/>
        <v>163.56</v>
      </c>
      <c r="BO582" s="64">
        <f t="shared" si="119"/>
        <v>0.27316433566433568</v>
      </c>
      <c r="BP582" s="64">
        <f t="shared" si="120"/>
        <v>0.27884615384615385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72</v>
      </c>
      <c r="Y583" s="798">
        <f t="shared" si="115"/>
        <v>72</v>
      </c>
      <c r="Z583" s="36">
        <f>IFERROR(IF(Y583=0,"",ROUNDUP(Y583/H583,0)*0.00902),"")</f>
        <v>0.1804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76.2</v>
      </c>
      <c r="BN583" s="64">
        <f t="shared" si="118"/>
        <v>76.2</v>
      </c>
      <c r="BO583" s="64">
        <f t="shared" si="119"/>
        <v>0.15151515151515152</v>
      </c>
      <c r="BP583" s="64">
        <f t="shared" si="120"/>
        <v>0.15151515151515152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12</v>
      </c>
      <c r="Y586" s="798">
        <f t="shared" si="115"/>
        <v>14.4</v>
      </c>
      <c r="Z586" s="36">
        <f>IFERROR(IF(Y586=0,"",ROUNDUP(Y586/H586,0)*0.00902),"")</f>
        <v>3.6080000000000001E-2</v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12.7</v>
      </c>
      <c r="BN586" s="64">
        <f t="shared" si="118"/>
        <v>15.24</v>
      </c>
      <c r="BO586" s="64">
        <f t="shared" si="119"/>
        <v>2.5252525252525252E-2</v>
      </c>
      <c r="BP586" s="64">
        <f t="shared" si="120"/>
        <v>3.0303030303030304E-2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90</v>
      </c>
      <c r="Y589" s="798">
        <f t="shared" si="115"/>
        <v>90</v>
      </c>
      <c r="Z589" s="36">
        <f>IFERROR(IF(Y589=0,"",ROUNDUP(Y589/H589,0)*0.00902),"")</f>
        <v>0.22550000000000001</v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95.249999999999986</v>
      </c>
      <c r="BN589" s="64">
        <f t="shared" si="118"/>
        <v>95.249999999999986</v>
      </c>
      <c r="BO589" s="64">
        <f t="shared" si="119"/>
        <v>0.18939393939393939</v>
      </c>
      <c r="BP589" s="64">
        <f t="shared" si="120"/>
        <v>0.18939393939393939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97.575757575757564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100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1.0519400000000001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434</v>
      </c>
      <c r="Y593" s="799">
        <f>IFERROR(SUM(Y577:Y591),"0")</f>
        <v>445.67999999999995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205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10</v>
      </c>
      <c r="Y602" s="798">
        <f>IFERROR(IF(X602="",0,CEILING((X602/$H602),1)*$H602),"")</f>
        <v>15.6</v>
      </c>
      <c r="Z602" s="36">
        <f>IFERROR(IF(Y602=0,"",ROUNDUP(Y602/H602,0)*0.02175),"")</f>
        <v>4.3499999999999997E-2</v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10.615384615384615</v>
      </c>
      <c r="BN602" s="64">
        <f>IFERROR(Y602*I602/H602,"0")</f>
        <v>16.559999999999999</v>
      </c>
      <c r="BO602" s="64">
        <f>IFERROR(1/J602*(X602/H602),"0")</f>
        <v>2.2893772893772896E-2</v>
      </c>
      <c r="BP602" s="64">
        <f>IFERROR(1/J602*(Y602/H602),"0")</f>
        <v>3.5714285714285712E-2</v>
      </c>
    </row>
    <row r="603" spans="1:68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1.2820512820512822</v>
      </c>
      <c r="Y603" s="799">
        <f>IFERROR(Y601/H601,"0")+IFERROR(Y602/H602,"0")</f>
        <v>2</v>
      </c>
      <c r="Z603" s="799">
        <f>IFERROR(IF(Z601="",0,Z601),"0")+IFERROR(IF(Z602="",0,Z602),"0")</f>
        <v>4.3499999999999997E-2</v>
      </c>
      <c r="AA603" s="800"/>
      <c r="AB603" s="800"/>
      <c r="AC603" s="800"/>
    </row>
    <row r="604" spans="1:68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10</v>
      </c>
      <c r="Y604" s="799">
        <f>IFERROR(SUM(Y601:Y602),"0")</f>
        <v>15.6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30</v>
      </c>
      <c r="Y624" s="798">
        <f t="shared" si="121"/>
        <v>36</v>
      </c>
      <c r="Z624" s="36">
        <f>IFERROR(IF(Y624=0,"",ROUNDUP(Y624/H624,0)*0.02175),"")</f>
        <v>6.5250000000000002E-2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31.200000000000003</v>
      </c>
      <c r="BN624" s="64">
        <f t="shared" si="123"/>
        <v>37.440000000000005</v>
      </c>
      <c r="BO624" s="64">
        <f t="shared" si="124"/>
        <v>4.4642857142857137E-2</v>
      </c>
      <c r="BP624" s="64">
        <f t="shared" si="125"/>
        <v>5.3571428571428568E-2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2.5</v>
      </c>
      <c r="Y629" s="799">
        <f>IFERROR(Y622/H622,"0")+IFERROR(Y623/H623,"0")+IFERROR(Y624/H624,"0")+IFERROR(Y625/H625,"0")+IFERROR(Y626/H626,"0")+IFERROR(Y627/H627,"0")+IFERROR(Y628/H628,"0")</f>
        <v>3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6.5250000000000002E-2</v>
      </c>
      <c r="AA629" s="800"/>
      <c r="AB629" s="800"/>
      <c r="AC629" s="800"/>
    </row>
    <row r="630" spans="1:68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30</v>
      </c>
      <c r="Y630" s="799">
        <f>IFERROR(SUM(Y622:Y628),"0")</f>
        <v>36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163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1300</v>
      </c>
      <c r="Y649" s="798">
        <f t="shared" ref="Y649:Y656" si="131">IFERROR(IF(X649="",0,CEILING((X649/$H649),1)*$H649),"")</f>
        <v>1302.5999999999999</v>
      </c>
      <c r="Z649" s="36">
        <f>IFERROR(IF(Y649=0,"",ROUNDUP(Y649/H649,0)*0.02175),"")</f>
        <v>3.6322499999999995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1394.0000000000002</v>
      </c>
      <c r="BN649" s="64">
        <f t="shared" ref="BN649:BN656" si="133">IFERROR(Y649*I649/H649,"0")</f>
        <v>1396.788</v>
      </c>
      <c r="BO649" s="64">
        <f t="shared" ref="BO649:BO656" si="134">IFERROR(1/J649*(X649/H649),"0")</f>
        <v>2.9761904761904758</v>
      </c>
      <c r="BP649" s="64">
        <f t="shared" ref="BP649:BP656" si="135">IFERROR(1/J649*(Y649/H649),"0")</f>
        <v>2.9821428571428568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166.66666666666666</v>
      </c>
      <c r="Y657" s="799">
        <f>IFERROR(Y649/H649,"0")+IFERROR(Y650/H650,"0")+IFERROR(Y651/H651,"0")+IFERROR(Y652/H652,"0")+IFERROR(Y653/H653,"0")+IFERROR(Y654/H654,"0")+IFERROR(Y655/H655,"0")+IFERROR(Y656/H656,"0")</f>
        <v>167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3.6322499999999995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1300</v>
      </c>
      <c r="Y658" s="799">
        <f>IFERROR(SUM(Y649:Y656),"0")</f>
        <v>1302.5999999999999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205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163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15028.8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15206.189999999997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16207.094863986587</v>
      </c>
      <c r="Y685" s="799">
        <f>IFERROR(SUM(BN22:BN681),"0")</f>
        <v>16395.466999999997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32</v>
      </c>
      <c r="Y686" s="38">
        <f>ROUNDUP(SUM(BP22:BP681),0)</f>
        <v>32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17007.094863986589</v>
      </c>
      <c r="Y687" s="799">
        <f>GrossWeightTotalR+PalletQtyTotalR*25</f>
        <v>17195.466999999997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4407.5565268065275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4438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37.552569999999996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321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658</v>
      </c>
      <c r="X691" s="931"/>
      <c r="Y691" s="801" t="s">
        <v>747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213</v>
      </c>
      <c r="F692" s="801" t="s">
        <v>235</v>
      </c>
      <c r="G692" s="801" t="s">
        <v>279</v>
      </c>
      <c r="H692" s="801" t="s">
        <v>111</v>
      </c>
      <c r="I692" s="801" t="s">
        <v>322</v>
      </c>
      <c r="J692" s="801" t="s">
        <v>346</v>
      </c>
      <c r="K692" s="801" t="s">
        <v>424</v>
      </c>
      <c r="L692" s="801" t="s">
        <v>443</v>
      </c>
      <c r="M692" s="801" t="s">
        <v>467</v>
      </c>
      <c r="N692" s="795"/>
      <c r="O692" s="801" t="s">
        <v>496</v>
      </c>
      <c r="P692" s="801" t="s">
        <v>499</v>
      </c>
      <c r="Q692" s="801" t="s">
        <v>508</v>
      </c>
      <c r="R692" s="801" t="s">
        <v>524</v>
      </c>
      <c r="S692" s="801" t="s">
        <v>534</v>
      </c>
      <c r="T692" s="801" t="s">
        <v>547</v>
      </c>
      <c r="U692" s="801" t="s">
        <v>558</v>
      </c>
      <c r="V692" s="801" t="s">
        <v>645</v>
      </c>
      <c r="W692" s="801" t="s">
        <v>659</v>
      </c>
      <c r="X692" s="801" t="s">
        <v>703</v>
      </c>
      <c r="Y692" s="801" t="s">
        <v>748</v>
      </c>
      <c r="Z692" s="801" t="s">
        <v>811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214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580.5</v>
      </c>
      <c r="E694" s="46">
        <f>IFERROR(Y105*1,"0")+IFERROR(Y106*1,"0")+IFERROR(Y107*1,"0")+IFERROR(Y111*1,"0")+IFERROR(Y112*1,"0")+IFERROR(Y113*1,"0")+IFERROR(Y114*1,"0")+IFERROR(Y115*1,"0")+IFERROR(Y116*1,"0")</f>
        <v>1434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2080.8000000000002</v>
      </c>
      <c r="G694" s="46">
        <f>IFERROR(Y152*1,"0")+IFERROR(Y153*1,"0")+IFERROR(Y154*1,"0")+IFERROR(Y158*1,"0")+IFERROR(Y159*1,"0")+IFERROR(Y163*1,"0")+IFERROR(Y164*1,"0")+IFERROR(Y165*1,"0")</f>
        <v>268.72000000000003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810.36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2279.7000000000003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307.2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720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525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629.75</v>
      </c>
      <c r="V694" s="46">
        <f>IFERROR(Y404*1,"0")+IFERROR(Y408*1,"0")+IFERROR(Y409*1,"0")+IFERROR(Y410*1,"0")</f>
        <v>1673.4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680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111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161.70000000000002</v>
      </c>
      <c r="Z694" s="46">
        <f>IFERROR(Y514*1,"0")+IFERROR(Y518*1,"0")+IFERROR(Y519*1,"0")+IFERROR(Y520*1,"0")+IFERROR(Y521*1,"0")+IFERROR(Y522*1,"0")+IFERROR(Y526*1,"0")+IFERROR(Y530*1,"0")</f>
        <v>18.900000000000002</v>
      </c>
      <c r="AA694" s="46">
        <f>IFERROR(Y535*1,"0")+IFERROR(Y536*1,"0")+IFERROR(Y537*1,"0")+IFERROR(Y538*1,"0")+IFERROR(Y539*1,"0")+IFERROR(Y540*1,"0")</f>
        <v>110.4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1262.1599999999999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1338.6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155,00"/>
        <filter val="1 300,00"/>
        <filter val="1 320,00"/>
        <filter val="1 560,00"/>
        <filter val="1 645,00"/>
        <filter val="1,28"/>
        <filter val="1,67"/>
        <filter val="10,00"/>
        <filter val="100,00"/>
        <filter val="102,00"/>
        <filter val="108,93"/>
        <filter val="110,00"/>
        <filter val="114,63"/>
        <filter val="12,00"/>
        <filter val="120,00"/>
        <filter val="14,00"/>
        <filter val="140,00"/>
        <filter val="144,32"/>
        <filter val="149,00"/>
        <filter val="15 028,80"/>
        <filter val="15,00"/>
        <filter val="15,67"/>
        <filter val="150,00"/>
        <filter val="157,00"/>
        <filter val="16 207,09"/>
        <filter val="16,67"/>
        <filter val="160,00"/>
        <filter val="163,70"/>
        <filter val="166,67"/>
        <filter val="17 007,09"/>
        <filter val="17,00"/>
        <filter val="17,50"/>
        <filter val="170,00"/>
        <filter val="175,00"/>
        <filter val="18,52"/>
        <filter val="180,00"/>
        <filter val="185,00"/>
        <filter val="2,22"/>
        <filter val="2,50"/>
        <filter val="20,00"/>
        <filter val="200,00"/>
        <filter val="210,00"/>
        <filter val="220,00"/>
        <filter val="23,15"/>
        <filter val="25,00"/>
        <filter val="250,00"/>
        <filter val="26,52"/>
        <filter val="27,00"/>
        <filter val="27,67"/>
        <filter val="275,00"/>
        <filter val="288,00"/>
        <filter val="3,30"/>
        <filter val="3,33"/>
        <filter val="30,00"/>
        <filter val="300,00"/>
        <filter val="31,25"/>
        <filter val="32"/>
        <filter val="323,81"/>
        <filter val="346,43"/>
        <filter val="35,00"/>
        <filter val="36,00"/>
        <filter val="360,00"/>
        <filter val="4 407,56"/>
        <filter val="4,00"/>
        <filter val="4,44"/>
        <filter val="40,00"/>
        <filter val="400,00"/>
        <filter val="404,00"/>
        <filter val="41,67"/>
        <filter val="42,00"/>
        <filter val="434,00"/>
        <filter val="44,63"/>
        <filter val="440,00"/>
        <filter val="45,00"/>
        <filter val="450,00"/>
        <filter val="48,00"/>
        <filter val="49,00"/>
        <filter val="490,00"/>
        <filter val="495,00"/>
        <filter val="5,00"/>
        <filter val="50,00"/>
        <filter val="52,34"/>
        <filter val="525,00"/>
        <filter val="545,00"/>
        <filter val="550,00"/>
        <filter val="57,23"/>
        <filter val="589,66"/>
        <filter val="6,00"/>
        <filter val="6,67"/>
        <filter val="60,00"/>
        <filter val="600,00"/>
        <filter val="608,00"/>
        <filter val="63,00"/>
        <filter val="64,00"/>
        <filter val="650,00"/>
        <filter val="675,00"/>
        <filter val="69,44"/>
        <filter val="70,00"/>
        <filter val="71,67"/>
        <filter val="72,00"/>
        <filter val="72,38"/>
        <filter val="720,00"/>
        <filter val="783,33"/>
        <filter val="8,00"/>
        <filter val="8,33"/>
        <filter val="80,00"/>
        <filter val="800,00"/>
        <filter val="84,00"/>
        <filter val="85,00"/>
        <filter val="885,00"/>
        <filter val="9,00"/>
        <filter val="90,00"/>
        <filter val="97,58"/>
        <filter val="99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2025-01-15T11:12:02Z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