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6E9C21A-07E5-438C-B8B7-35835BECD4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Y462" i="1" s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X411" i="1"/>
  <c r="X410" i="1"/>
  <c r="BO409" i="1"/>
  <c r="BM409" i="1"/>
  <c r="Y409" i="1"/>
  <c r="Y410" i="1" s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Z384" i="1" s="1"/>
  <c r="P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X377" i="1"/>
  <c r="X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Y344" i="1" s="1"/>
  <c r="P342" i="1"/>
  <c r="BP341" i="1"/>
  <c r="BO341" i="1"/>
  <c r="BN341" i="1"/>
  <c r="BM341" i="1"/>
  <c r="Z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Y333" i="1" s="1"/>
  <c r="P331" i="1"/>
  <c r="X329" i="1"/>
  <c r="X328" i="1"/>
  <c r="BO327" i="1"/>
  <c r="BM327" i="1"/>
  <c r="Y327" i="1"/>
  <c r="S677" i="1" s="1"/>
  <c r="P327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6" i="1"/>
  <c r="X315" i="1"/>
  <c r="BO314" i="1"/>
  <c r="BM314" i="1"/>
  <c r="Y314" i="1"/>
  <c r="R677" i="1" s="1"/>
  <c r="P314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4" i="1"/>
  <c r="X293" i="1"/>
  <c r="BO292" i="1"/>
  <c r="BM292" i="1"/>
  <c r="Y292" i="1"/>
  <c r="O677" i="1" s="1"/>
  <c r="P292" i="1"/>
  <c r="X289" i="1"/>
  <c r="X288" i="1"/>
  <c r="BO287" i="1"/>
  <c r="BM287" i="1"/>
  <c r="Y287" i="1"/>
  <c r="BP287" i="1" s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G677" i="1" s="1"/>
  <c r="P152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Y143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D677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C67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1" i="1" s="1"/>
  <c r="BO22" i="1"/>
  <c r="BM22" i="1"/>
  <c r="X668" i="1" s="1"/>
  <c r="Y22" i="1"/>
  <c r="P22" i="1"/>
  <c r="H10" i="1"/>
  <c r="A9" i="1"/>
  <c r="A10" i="1" s="1"/>
  <c r="D7" i="1"/>
  <c r="Q6" i="1"/>
  <c r="P2" i="1"/>
  <c r="BP429" i="1" l="1"/>
  <c r="BN429" i="1"/>
  <c r="Z429" i="1"/>
  <c r="BP461" i="1"/>
  <c r="BN461" i="1"/>
  <c r="Z461" i="1"/>
  <c r="BP490" i="1"/>
  <c r="BN490" i="1"/>
  <c r="Z490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50" i="1"/>
  <c r="BN50" i="1"/>
  <c r="Z65" i="1"/>
  <c r="BN65" i="1"/>
  <c r="Z75" i="1"/>
  <c r="BN75" i="1"/>
  <c r="Y86" i="1"/>
  <c r="Z89" i="1"/>
  <c r="BN89" i="1"/>
  <c r="Y96" i="1"/>
  <c r="Z106" i="1"/>
  <c r="BN106" i="1"/>
  <c r="Y118" i="1"/>
  <c r="Z130" i="1"/>
  <c r="BN130" i="1"/>
  <c r="Z140" i="1"/>
  <c r="BN140" i="1"/>
  <c r="Z159" i="1"/>
  <c r="BN159" i="1"/>
  <c r="Z164" i="1"/>
  <c r="BN164" i="1"/>
  <c r="H677" i="1"/>
  <c r="Y180" i="1"/>
  <c r="Z189" i="1"/>
  <c r="Z190" i="1" s="1"/>
  <c r="BN189" i="1"/>
  <c r="BP189" i="1"/>
  <c r="Z193" i="1"/>
  <c r="BN193" i="1"/>
  <c r="Y202" i="1"/>
  <c r="Z206" i="1"/>
  <c r="BN206" i="1"/>
  <c r="Z220" i="1"/>
  <c r="BN220" i="1"/>
  <c r="Z230" i="1"/>
  <c r="BN230" i="1"/>
  <c r="Z241" i="1"/>
  <c r="BN241" i="1"/>
  <c r="Z242" i="1"/>
  <c r="BN242" i="1"/>
  <c r="Z255" i="1"/>
  <c r="BN255" i="1"/>
  <c r="Z266" i="1"/>
  <c r="BN266" i="1"/>
  <c r="Z281" i="1"/>
  <c r="BN281" i="1"/>
  <c r="Z292" i="1"/>
  <c r="Z293" i="1" s="1"/>
  <c r="BN292" i="1"/>
  <c r="BP292" i="1"/>
  <c r="Y293" i="1"/>
  <c r="Z297" i="1"/>
  <c r="BN297" i="1"/>
  <c r="Z308" i="1"/>
  <c r="BN308" i="1"/>
  <c r="Z351" i="1"/>
  <c r="Z352" i="1" s="1"/>
  <c r="BN351" i="1"/>
  <c r="BP351" i="1"/>
  <c r="Y352" i="1"/>
  <c r="Z356" i="1"/>
  <c r="Z357" i="1" s="1"/>
  <c r="BN356" i="1"/>
  <c r="BP356" i="1"/>
  <c r="Y357" i="1"/>
  <c r="Z361" i="1"/>
  <c r="BN361" i="1"/>
  <c r="Y370" i="1"/>
  <c r="Z373" i="1"/>
  <c r="BN373" i="1"/>
  <c r="Z383" i="1"/>
  <c r="BN383" i="1"/>
  <c r="Z398" i="1"/>
  <c r="BN398" i="1"/>
  <c r="Z409" i="1"/>
  <c r="Z410" i="1" s="1"/>
  <c r="BN409" i="1"/>
  <c r="BP409" i="1"/>
  <c r="Z413" i="1"/>
  <c r="BN413" i="1"/>
  <c r="Y416" i="1"/>
  <c r="BP421" i="1"/>
  <c r="BN421" i="1"/>
  <c r="Z421" i="1"/>
  <c r="Y446" i="1"/>
  <c r="Y445" i="1"/>
  <c r="BP444" i="1"/>
  <c r="BN444" i="1"/>
  <c r="Z444" i="1"/>
  <c r="Z445" i="1" s="1"/>
  <c r="BP449" i="1"/>
  <c r="BN449" i="1"/>
  <c r="Z449" i="1"/>
  <c r="BP487" i="1"/>
  <c r="BN487" i="1"/>
  <c r="Z487" i="1"/>
  <c r="BP495" i="1"/>
  <c r="BN495" i="1"/>
  <c r="Z495" i="1"/>
  <c r="Y531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B677" i="1"/>
  <c r="X669" i="1"/>
  <c r="Y35" i="1"/>
  <c r="Z48" i="1"/>
  <c r="BN48" i="1"/>
  <c r="Z52" i="1"/>
  <c r="BN52" i="1"/>
  <c r="Y58" i="1"/>
  <c r="Z63" i="1"/>
  <c r="BN63" i="1"/>
  <c r="Z67" i="1"/>
  <c r="BN67" i="1"/>
  <c r="Z73" i="1"/>
  <c r="BN73" i="1"/>
  <c r="BP73" i="1"/>
  <c r="Y78" i="1"/>
  <c r="Z81" i="1"/>
  <c r="BN81" i="1"/>
  <c r="Z85" i="1"/>
  <c r="BN85" i="1"/>
  <c r="Y95" i="1"/>
  <c r="Z91" i="1"/>
  <c r="BN91" i="1"/>
  <c r="Z99" i="1"/>
  <c r="BN99" i="1"/>
  <c r="E677" i="1"/>
  <c r="Z112" i="1"/>
  <c r="BN112" i="1"/>
  <c r="F677" i="1"/>
  <c r="Z124" i="1"/>
  <c r="BN124" i="1"/>
  <c r="Y133" i="1"/>
  <c r="Z132" i="1"/>
  <c r="BN132" i="1"/>
  <c r="Y144" i="1"/>
  <c r="Z138" i="1"/>
  <c r="BN138" i="1"/>
  <c r="Z142" i="1"/>
  <c r="BN142" i="1"/>
  <c r="Y148" i="1"/>
  <c r="Z153" i="1"/>
  <c r="BN153" i="1"/>
  <c r="Y167" i="1"/>
  <c r="Z175" i="1"/>
  <c r="BN175" i="1"/>
  <c r="Z183" i="1"/>
  <c r="BN183" i="1"/>
  <c r="Y201" i="1"/>
  <c r="Z195" i="1"/>
  <c r="BN195" i="1"/>
  <c r="Z199" i="1"/>
  <c r="BN199" i="1"/>
  <c r="J677" i="1"/>
  <c r="Z210" i="1"/>
  <c r="BN210" i="1"/>
  <c r="BP210" i="1"/>
  <c r="Y213" i="1"/>
  <c r="Y223" i="1"/>
  <c r="Z218" i="1"/>
  <c r="BN218" i="1"/>
  <c r="Z222" i="1"/>
  <c r="BN222" i="1"/>
  <c r="Z228" i="1"/>
  <c r="BN228" i="1"/>
  <c r="Z232" i="1"/>
  <c r="BN232" i="1"/>
  <c r="Z236" i="1"/>
  <c r="BN236" i="1"/>
  <c r="Z244" i="1"/>
  <c r="BN244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Y311" i="1"/>
  <c r="BP306" i="1"/>
  <c r="BN306" i="1"/>
  <c r="Z306" i="1"/>
  <c r="BP347" i="1"/>
  <c r="BN347" i="1"/>
  <c r="Z347" i="1"/>
  <c r="BP367" i="1"/>
  <c r="BN367" i="1"/>
  <c r="Z367" i="1"/>
  <c r="BP381" i="1"/>
  <c r="BN381" i="1"/>
  <c r="Z381" i="1"/>
  <c r="BP390" i="1"/>
  <c r="BN390" i="1"/>
  <c r="Z390" i="1"/>
  <c r="BP396" i="1"/>
  <c r="BN396" i="1"/>
  <c r="Z396" i="1"/>
  <c r="BP415" i="1"/>
  <c r="BN415" i="1"/>
  <c r="Z415" i="1"/>
  <c r="BP427" i="1"/>
  <c r="BN427" i="1"/>
  <c r="Z427" i="1"/>
  <c r="BP455" i="1"/>
  <c r="BN455" i="1"/>
  <c r="Z455" i="1"/>
  <c r="BP483" i="1"/>
  <c r="BN483" i="1"/>
  <c r="Z483" i="1"/>
  <c r="BP485" i="1"/>
  <c r="BN485" i="1"/>
  <c r="Z485" i="1"/>
  <c r="BP493" i="1"/>
  <c r="BN493" i="1"/>
  <c r="Z493" i="1"/>
  <c r="X670" i="1"/>
  <c r="BP299" i="1"/>
  <c r="BN299" i="1"/>
  <c r="Z299" i="1"/>
  <c r="BP336" i="1"/>
  <c r="BN336" i="1"/>
  <c r="Z336" i="1"/>
  <c r="BP363" i="1"/>
  <c r="BN363" i="1"/>
  <c r="Z363" i="1"/>
  <c r="BP375" i="1"/>
  <c r="BN375" i="1"/>
  <c r="Z375" i="1"/>
  <c r="BP389" i="1"/>
  <c r="BN389" i="1"/>
  <c r="Z389" i="1"/>
  <c r="BP395" i="1"/>
  <c r="BN395" i="1"/>
  <c r="Z395" i="1"/>
  <c r="Y406" i="1"/>
  <c r="BP402" i="1"/>
  <c r="BN402" i="1"/>
  <c r="Z402" i="1"/>
  <c r="Z405" i="1" s="1"/>
  <c r="BP423" i="1"/>
  <c r="BN423" i="1"/>
  <c r="Z423" i="1"/>
  <c r="BP435" i="1"/>
  <c r="BN435" i="1"/>
  <c r="Z435" i="1"/>
  <c r="BP451" i="1"/>
  <c r="BN451" i="1"/>
  <c r="Z451" i="1"/>
  <c r="BP467" i="1"/>
  <c r="BN467" i="1"/>
  <c r="Z467" i="1"/>
  <c r="BP484" i="1"/>
  <c r="BN484" i="1"/>
  <c r="Z484" i="1"/>
  <c r="BP492" i="1"/>
  <c r="BN492" i="1"/>
  <c r="Z492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T677" i="1"/>
  <c r="Y376" i="1"/>
  <c r="Y399" i="1"/>
  <c r="X677" i="1"/>
  <c r="Y442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Z590" i="1" s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586" i="1"/>
  <c r="Y585" i="1"/>
  <c r="F9" i="1"/>
  <c r="J9" i="1"/>
  <c r="F10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Y71" i="1"/>
  <c r="Z74" i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BN90" i="1"/>
  <c r="BP90" i="1"/>
  <c r="Z92" i="1"/>
  <c r="BN92" i="1"/>
  <c r="Z94" i="1"/>
  <c r="BN94" i="1"/>
  <c r="Z98" i="1"/>
  <c r="BN98" i="1"/>
  <c r="BP98" i="1"/>
  <c r="Z100" i="1"/>
  <c r="BN100" i="1"/>
  <c r="Y101" i="1"/>
  <c r="Z105" i="1"/>
  <c r="BN105" i="1"/>
  <c r="BP105" i="1"/>
  <c r="Z107" i="1"/>
  <c r="BN107" i="1"/>
  <c r="Y108" i="1"/>
  <c r="Z111" i="1"/>
  <c r="BN111" i="1"/>
  <c r="BP111" i="1"/>
  <c r="Z113" i="1"/>
  <c r="BN113" i="1"/>
  <c r="Z115" i="1"/>
  <c r="BN115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Y134" i="1"/>
  <c r="Z137" i="1"/>
  <c r="BN137" i="1"/>
  <c r="BP137" i="1"/>
  <c r="Z139" i="1"/>
  <c r="BN139" i="1"/>
  <c r="Z141" i="1"/>
  <c r="BN141" i="1"/>
  <c r="Z147" i="1"/>
  <c r="Z148" i="1" s="1"/>
  <c r="BN147" i="1"/>
  <c r="BP147" i="1"/>
  <c r="Z152" i="1"/>
  <c r="BN152" i="1"/>
  <c r="BP152" i="1"/>
  <c r="Z154" i="1"/>
  <c r="BN154" i="1"/>
  <c r="Y155" i="1"/>
  <c r="Z158" i="1"/>
  <c r="BN158" i="1"/>
  <c r="BP158" i="1"/>
  <c r="Y161" i="1"/>
  <c r="Z163" i="1"/>
  <c r="BN163" i="1"/>
  <c r="BP163" i="1"/>
  <c r="Z165" i="1"/>
  <c r="BN165" i="1"/>
  <c r="Y166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BN182" i="1"/>
  <c r="BP182" i="1"/>
  <c r="Y185" i="1"/>
  <c r="I677" i="1"/>
  <c r="Y191" i="1"/>
  <c r="Z194" i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Y237" i="1"/>
  <c r="Z227" i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H9" i="1"/>
  <c r="Y24" i="1"/>
  <c r="Y53" i="1"/>
  <c r="Y70" i="1"/>
  <c r="Y109" i="1"/>
  <c r="Y127" i="1"/>
  <c r="Y156" i="1"/>
  <c r="Y172" i="1"/>
  <c r="Y207" i="1"/>
  <c r="Y238" i="1"/>
  <c r="Y246" i="1"/>
  <c r="BP240" i="1"/>
  <c r="BN240" i="1"/>
  <c r="Z240" i="1"/>
  <c r="BP245" i="1"/>
  <c r="BN245" i="1"/>
  <c r="Z245" i="1"/>
  <c r="Y247" i="1"/>
  <c r="K67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Y300" i="1"/>
  <c r="BP298" i="1"/>
  <c r="BN298" i="1"/>
  <c r="Z298" i="1"/>
  <c r="L677" i="1"/>
  <c r="Y272" i="1"/>
  <c r="M677" i="1"/>
  <c r="Y289" i="1"/>
  <c r="Y294" i="1"/>
  <c r="P677" i="1"/>
  <c r="Y301" i="1"/>
  <c r="Q677" i="1"/>
  <c r="Z305" i="1"/>
  <c r="BN305" i="1"/>
  <c r="BP305" i="1"/>
  <c r="Z307" i="1"/>
  <c r="BN307" i="1"/>
  <c r="Z309" i="1"/>
  <c r="BN309" i="1"/>
  <c r="Y310" i="1"/>
  <c r="Z314" i="1"/>
  <c r="Z315" i="1" s="1"/>
  <c r="BN314" i="1"/>
  <c r="BP314" i="1"/>
  <c r="Y315" i="1"/>
  <c r="Z318" i="1"/>
  <c r="Z319" i="1" s="1"/>
  <c r="BN318" i="1"/>
  <c r="BP318" i="1"/>
  <c r="Y319" i="1"/>
  <c r="Z322" i="1"/>
  <c r="Z323" i="1" s="1"/>
  <c r="BN322" i="1"/>
  <c r="BP322" i="1"/>
  <c r="Y323" i="1"/>
  <c r="Z327" i="1"/>
  <c r="Z328" i="1" s="1"/>
  <c r="BN327" i="1"/>
  <c r="BP327" i="1"/>
  <c r="Y328" i="1"/>
  <c r="Z331" i="1"/>
  <c r="Z332" i="1" s="1"/>
  <c r="BN331" i="1"/>
  <c r="BP331" i="1"/>
  <c r="Y332" i="1"/>
  <c r="Z335" i="1"/>
  <c r="Z337" i="1" s="1"/>
  <c r="BN335" i="1"/>
  <c r="BP335" i="1"/>
  <c r="Y338" i="1"/>
  <c r="Z342" i="1"/>
  <c r="Z343" i="1" s="1"/>
  <c r="BN342" i="1"/>
  <c r="BP342" i="1"/>
  <c r="Y343" i="1"/>
  <c r="Z346" i="1"/>
  <c r="Z348" i="1" s="1"/>
  <c r="BN346" i="1"/>
  <c r="BP346" i="1"/>
  <c r="Y349" i="1"/>
  <c r="Y358" i="1"/>
  <c r="V677" i="1"/>
  <c r="Z362" i="1"/>
  <c r="BN362" i="1"/>
  <c r="BP362" i="1"/>
  <c r="Z364" i="1"/>
  <c r="BN364" i="1"/>
  <c r="Z366" i="1"/>
  <c r="BN366" i="1"/>
  <c r="Z368" i="1"/>
  <c r="BN368" i="1"/>
  <c r="Y369" i="1"/>
  <c r="Z372" i="1"/>
  <c r="BN372" i="1"/>
  <c r="BP372" i="1"/>
  <c r="Z374" i="1"/>
  <c r="BN374" i="1"/>
  <c r="Y377" i="1"/>
  <c r="Y385" i="1"/>
  <c r="Z380" i="1"/>
  <c r="BN380" i="1"/>
  <c r="Z382" i="1"/>
  <c r="BN382" i="1"/>
  <c r="Y386" i="1"/>
  <c r="Y392" i="1"/>
  <c r="BP388" i="1"/>
  <c r="BN388" i="1"/>
  <c r="Z388" i="1"/>
  <c r="Y400" i="1"/>
  <c r="BP403" i="1"/>
  <c r="BN403" i="1"/>
  <c r="Z403" i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Y316" i="1"/>
  <c r="Y329" i="1"/>
  <c r="BP384" i="1"/>
  <c r="BN384" i="1"/>
  <c r="BP391" i="1"/>
  <c r="BN391" i="1"/>
  <c r="Z391" i="1"/>
  <c r="Y393" i="1"/>
  <c r="BP397" i="1"/>
  <c r="BN397" i="1"/>
  <c r="Z397" i="1"/>
  <c r="BP414" i="1"/>
  <c r="BN414" i="1"/>
  <c r="Z414" i="1"/>
  <c r="Z416" i="1" s="1"/>
  <c r="BP424" i="1"/>
  <c r="BN424" i="1"/>
  <c r="Z424" i="1"/>
  <c r="BP428" i="1"/>
  <c r="BN428" i="1"/>
  <c r="Z428" i="1"/>
  <c r="Y441" i="1"/>
  <c r="BP439" i="1"/>
  <c r="BN439" i="1"/>
  <c r="Z439" i="1"/>
  <c r="Z441" i="1" s="1"/>
  <c r="BP452" i="1"/>
  <c r="BN452" i="1"/>
  <c r="Z452" i="1"/>
  <c r="BP456" i="1"/>
  <c r="BN456" i="1"/>
  <c r="Z456" i="1"/>
  <c r="Y458" i="1"/>
  <c r="Y463" i="1"/>
  <c r="BP460" i="1"/>
  <c r="BN460" i="1"/>
  <c r="Z460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562" i="1" l="1"/>
  <c r="Z531" i="1"/>
  <c r="Z509" i="1"/>
  <c r="Z462" i="1"/>
  <c r="Z399" i="1"/>
  <c r="Z436" i="1"/>
  <c r="Z300" i="1"/>
  <c r="Z288" i="1"/>
  <c r="Z258" i="1"/>
  <c r="Z223" i="1"/>
  <c r="Z201" i="1"/>
  <c r="Z184" i="1"/>
  <c r="Z179" i="1"/>
  <c r="Z166" i="1"/>
  <c r="Z160" i="1"/>
  <c r="Z155" i="1"/>
  <c r="Z143" i="1"/>
  <c r="Z133" i="1"/>
  <c r="Z126" i="1"/>
  <c r="Z117" i="1"/>
  <c r="Z108" i="1"/>
  <c r="Z101" i="1"/>
  <c r="Z77" i="1"/>
  <c r="Z70" i="1"/>
  <c r="Z629" i="1"/>
  <c r="Z619" i="1"/>
  <c r="Z556" i="1"/>
  <c r="Z271" i="1"/>
  <c r="Z237" i="1"/>
  <c r="Z95" i="1"/>
  <c r="Z522" i="1"/>
  <c r="Z504" i="1"/>
  <c r="Z431" i="1"/>
  <c r="Z392" i="1"/>
  <c r="Z385" i="1"/>
  <c r="Z369" i="1"/>
  <c r="Z310" i="1"/>
  <c r="Z647" i="1"/>
  <c r="Z612" i="1"/>
  <c r="Z579" i="1"/>
  <c r="Z457" i="1"/>
  <c r="Y669" i="1"/>
  <c r="Z640" i="1"/>
  <c r="Z470" i="1"/>
  <c r="Z376" i="1"/>
  <c r="Z246" i="1"/>
  <c r="Y667" i="1"/>
  <c r="Z86" i="1"/>
  <c r="Z53" i="1"/>
  <c r="Z34" i="1"/>
  <c r="Z672" i="1" s="1"/>
  <c r="Y671" i="1"/>
  <c r="Y668" i="1"/>
  <c r="Y670" i="1" s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<sst xmlns="http://schemas.openxmlformats.org/spreadsheetml/2006/main" count="3167" uniqueCount="1091">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</sst>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45684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0.5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62</v>
      </c>
      <c r="Y48" s="780">
        <f t="shared" si="6"/>
        <v>64.800000000000011</v>
      </c>
      <c r="Z48" s="36">
        <f>IFERROR(IF(Y48=0,"",ROUNDUP(Y48/H48,0)*0.01898),"")</f>
        <v>0.11388000000000001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64.497222222222206</v>
      </c>
      <c r="BN48" s="64">
        <f t="shared" si="8"/>
        <v>67.410000000000011</v>
      </c>
      <c r="BO48" s="64">
        <f t="shared" si="9"/>
        <v>8.969907407407407E-2</v>
      </c>
      <c r="BP48" s="64">
        <f t="shared" si="10"/>
        <v>9.3750000000000014E-2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5.7407407407407405</v>
      </c>
      <c r="Y53" s="781">
        <f>IFERROR(Y47/H47,"0")+IFERROR(Y48/H48,"0")+IFERROR(Y49/H49,"0")+IFERROR(Y50/H50,"0")+IFERROR(Y51/H51,"0")+IFERROR(Y52/H52,"0")</f>
        <v>6.0000000000000009</v>
      </c>
      <c r="Z53" s="781">
        <f>IFERROR(IF(Z47="",0,Z47),"0")+IFERROR(IF(Z48="",0,Z48),"0")+IFERROR(IF(Z49="",0,Z49),"0")+IFERROR(IF(Z50="",0,Z50),"0")+IFERROR(IF(Z51="",0,Z51),"0")+IFERROR(IF(Z52="",0,Z52),"0")</f>
        <v>0.11388000000000001</v>
      </c>
      <c r="AA53" s="782"/>
      <c r="AB53" s="782"/>
      <c r="AC53" s="782"/>
    </row>
    <row r="54" spans="1:68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62</v>
      </c>
      <c r="Y54" s="781">
        <f>IFERROR(SUM(Y47:Y52),"0")</f>
        <v>64.800000000000011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3</v>
      </c>
      <c r="Y84" s="780">
        <f t="shared" si="16"/>
        <v>3.6</v>
      </c>
      <c r="Z84" s="36">
        <f>IFERROR(IF(Y84=0,"",ROUNDUP(Y84/H84,0)*0.00502),"")</f>
        <v>1.004E-2</v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3.1666666666666661</v>
      </c>
      <c r="BN84" s="64">
        <f t="shared" si="18"/>
        <v>3.8</v>
      </c>
      <c r="BO84" s="64">
        <f t="shared" si="19"/>
        <v>7.1225071225071226E-3</v>
      </c>
      <c r="BP84" s="64">
        <f t="shared" si="20"/>
        <v>8.5470085470085479E-3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3</v>
      </c>
      <c r="Y85" s="780">
        <f t="shared" si="16"/>
        <v>3.6</v>
      </c>
      <c r="Z85" s="36">
        <f>IFERROR(IF(Y85=0,"",ROUNDUP(Y85/H85,0)*0.00502),"")</f>
        <v>1.004E-2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3.1666666666666661</v>
      </c>
      <c r="BN85" s="64">
        <f t="shared" si="18"/>
        <v>3.8</v>
      </c>
      <c r="BO85" s="64">
        <f t="shared" si="19"/>
        <v>7.1225071225071226E-3</v>
      </c>
      <c r="BP85" s="64">
        <f t="shared" si="20"/>
        <v>8.5470085470085479E-3</v>
      </c>
    </row>
    <row r="86" spans="1:68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3.333333333333333</v>
      </c>
      <c r="Y86" s="781">
        <f>IFERROR(Y80/H80,"0")+IFERROR(Y81/H81,"0")+IFERROR(Y82/H82,"0")+IFERROR(Y83/H83,"0")+IFERROR(Y84/H84,"0")+IFERROR(Y85/H85,"0")</f>
        <v>4</v>
      </c>
      <c r="Z86" s="781">
        <f>IFERROR(IF(Z80="",0,Z80),"0")+IFERROR(IF(Z81="",0,Z81),"0")+IFERROR(IF(Z82="",0,Z82),"0")+IFERROR(IF(Z83="",0,Z83),"0")+IFERROR(IF(Z84="",0,Z84),"0")+IFERROR(IF(Z85="",0,Z85),"0")</f>
        <v>2.0080000000000001E-2</v>
      </c>
      <c r="AA86" s="782"/>
      <c r="AB86" s="782"/>
      <c r="AC86" s="782"/>
    </row>
    <row r="87" spans="1:68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6</v>
      </c>
      <c r="Y87" s="781">
        <f>IFERROR(SUM(Y80:Y85),"0")</f>
        <v>7.2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5</v>
      </c>
      <c r="Y105" s="780">
        <f>IFERROR(IF(X105="",0,CEILING((X105/$H105),1)*$H105),"")</f>
        <v>10.8</v>
      </c>
      <c r="Z105" s="36">
        <f>IFERROR(IF(Y105=0,"",ROUNDUP(Y105/H105,0)*0.01898),"")</f>
        <v>1.898E-2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5.2013888888888884</v>
      </c>
      <c r="BN105" s="64">
        <f>IFERROR(Y105*I105/H105,"0")</f>
        <v>11.234999999999999</v>
      </c>
      <c r="BO105" s="64">
        <f>IFERROR(1/J105*(X105/H105),"0")</f>
        <v>7.2337962962962955E-3</v>
      </c>
      <c r="BP105" s="64">
        <f>IFERROR(1/J105*(Y105/H105),"0")</f>
        <v>1.5625E-2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9</v>
      </c>
      <c r="Y107" s="780">
        <f>IFERROR(IF(X107="",0,CEILING((X107/$H107),1)*$H107),"")</f>
        <v>9</v>
      </c>
      <c r="Z107" s="36">
        <f>IFERROR(IF(Y107=0,"",ROUNDUP(Y107/H107,0)*0.00902),"")</f>
        <v>1.804E-2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9.42</v>
      </c>
      <c r="BN107" s="64">
        <f>IFERROR(Y107*I107/H107,"0")</f>
        <v>9.42</v>
      </c>
      <c r="BO107" s="64">
        <f>IFERROR(1/J107*(X107/H107),"0")</f>
        <v>1.5151515151515152E-2</v>
      </c>
      <c r="BP107" s="64">
        <f>IFERROR(1/J107*(Y107/H107),"0")</f>
        <v>1.5151515151515152E-2</v>
      </c>
    </row>
    <row r="108" spans="1:68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2.4629629629629628</v>
      </c>
      <c r="Y108" s="781">
        <f>IFERROR(Y105/H105,"0")+IFERROR(Y106/H106,"0")+IFERROR(Y107/H107,"0")</f>
        <v>3</v>
      </c>
      <c r="Z108" s="781">
        <f>IFERROR(IF(Z105="",0,Z105),"0")+IFERROR(IF(Z106="",0,Z106),"0")+IFERROR(IF(Z107="",0,Z107),"0")</f>
        <v>3.7019999999999997E-2</v>
      </c>
      <c r="AA108" s="782"/>
      <c r="AB108" s="782"/>
      <c r="AC108" s="782"/>
    </row>
    <row r="109" spans="1:68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14</v>
      </c>
      <c r="Y109" s="781">
        <f>IFERROR(SUM(Y105:Y107),"0")</f>
        <v>19.8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64</v>
      </c>
      <c r="Y112" s="780">
        <f t="shared" si="26"/>
        <v>67.2</v>
      </c>
      <c r="Z112" s="36">
        <f>IFERROR(IF(Y112=0,"",ROUNDUP(Y112/H112,0)*0.01898),"")</f>
        <v>0.15184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67.954285714285717</v>
      </c>
      <c r="BN112" s="64">
        <f t="shared" si="28"/>
        <v>71.352000000000004</v>
      </c>
      <c r="BO112" s="64">
        <f t="shared" si="29"/>
        <v>0.11904761904761904</v>
      </c>
      <c r="BP112" s="64">
        <f t="shared" si="30"/>
        <v>0.125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46</v>
      </c>
      <c r="Y113" s="780">
        <f t="shared" si="26"/>
        <v>48.6</v>
      </c>
      <c r="Z113" s="36">
        <f>IFERROR(IF(Y113=0,"",ROUNDUP(Y113/H113,0)*0.00651),"")</f>
        <v>0.11718000000000001</v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50.293333333333329</v>
      </c>
      <c r="BN113" s="64">
        <f t="shared" si="28"/>
        <v>53.135999999999996</v>
      </c>
      <c r="BO113" s="64">
        <f t="shared" si="29"/>
        <v>9.3610093610093606E-2</v>
      </c>
      <c r="BP113" s="64">
        <f t="shared" si="30"/>
        <v>9.8901098901098911E-2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24.656084656084651</v>
      </c>
      <c r="Y117" s="781">
        <f>IFERROR(Y111/H111,"0")+IFERROR(Y112/H112,"0")+IFERROR(Y113/H113,"0")+IFERROR(Y114/H114,"0")+IFERROR(Y115/H115,"0")+IFERROR(Y116/H116,"0")</f>
        <v>26</v>
      </c>
      <c r="Z117" s="781">
        <f>IFERROR(IF(Z111="",0,Z111),"0")+IFERROR(IF(Z112="",0,Z112),"0")+IFERROR(IF(Z113="",0,Z113),"0")+IFERROR(IF(Z114="",0,Z114),"0")+IFERROR(IF(Z115="",0,Z115),"0")+IFERROR(IF(Z116="",0,Z116),"0")</f>
        <v>0.26902000000000004</v>
      </c>
      <c r="AA117" s="782"/>
      <c r="AB117" s="782"/>
      <c r="AC117" s="782"/>
    </row>
    <row r="118" spans="1:68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110</v>
      </c>
      <c r="Y118" s="781">
        <f>IFERROR(SUM(Y111:Y116),"0")</f>
        <v>115.80000000000001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22</v>
      </c>
      <c r="Y124" s="780">
        <f>IFERROR(IF(X124="",0,CEILING((X124/$H124),1)*$H124),"")</f>
        <v>22.5</v>
      </c>
      <c r="Z124" s="36">
        <f>IFERROR(IF(Y124=0,"",ROUNDUP(Y124/H124,0)*0.00902),"")</f>
        <v>4.5100000000000001E-2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23.026666666666667</v>
      </c>
      <c r="BN124" s="64">
        <f>IFERROR(Y124*I124/H124,"0")</f>
        <v>23.549999999999997</v>
      </c>
      <c r="BO124" s="64">
        <f>IFERROR(1/J124*(X124/H124),"0")</f>
        <v>3.7037037037037042E-2</v>
      </c>
      <c r="BP124" s="64">
        <f>IFERROR(1/J124*(Y124/H124),"0")</f>
        <v>3.787878787878788E-2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4.8888888888888893</v>
      </c>
      <c r="Y126" s="781">
        <f>IFERROR(Y121/H121,"0")+IFERROR(Y122/H122,"0")+IFERROR(Y123/H123,"0")+IFERROR(Y124/H124,"0")+IFERROR(Y125/H125,"0")</f>
        <v>5</v>
      </c>
      <c r="Z126" s="781">
        <f>IFERROR(IF(Z121="",0,Z121),"0")+IFERROR(IF(Z122="",0,Z122),"0")+IFERROR(IF(Z123="",0,Z123),"0")+IFERROR(IF(Z124="",0,Z124),"0")+IFERROR(IF(Z125="",0,Z125),"0")</f>
        <v>4.5100000000000001E-2</v>
      </c>
      <c r="AA126" s="782"/>
      <c r="AB126" s="782"/>
      <c r="AC126" s="782"/>
    </row>
    <row r="127" spans="1:68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22</v>
      </c>
      <c r="Y127" s="781">
        <f>IFERROR(SUM(Y121:Y125),"0")</f>
        <v>22.5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5</v>
      </c>
      <c r="Y129" s="780">
        <f>IFERROR(IF(X129="",0,CEILING((X129/$H129),1)*$H129),"")</f>
        <v>10.8</v>
      </c>
      <c r="Z129" s="36">
        <f>IFERROR(IF(Y129=0,"",ROUNDUP(Y129/H129,0)*0.01898),"")</f>
        <v>1.898E-2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5.2013888888888884</v>
      </c>
      <c r="BN129" s="64">
        <f>IFERROR(Y129*I129/H129,"0")</f>
        <v>11.234999999999999</v>
      </c>
      <c r="BO129" s="64">
        <f>IFERROR(1/J129*(X129/H129),"0")</f>
        <v>7.2337962962962955E-3</v>
      </c>
      <c r="BP129" s="64">
        <f>IFERROR(1/J129*(Y129/H129),"0")</f>
        <v>1.5625E-2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0.46296296296296291</v>
      </c>
      <c r="Y133" s="781">
        <f>IFERROR(Y129/H129,"0")+IFERROR(Y130/H130,"0")+IFERROR(Y131/H131,"0")+IFERROR(Y132/H132,"0")</f>
        <v>1</v>
      </c>
      <c r="Z133" s="781">
        <f>IFERROR(IF(Z129="",0,Z129),"0")+IFERROR(IF(Z130="",0,Z130),"0")+IFERROR(IF(Z131="",0,Z131),"0")+IFERROR(IF(Z132="",0,Z132),"0")</f>
        <v>1.898E-2</v>
      </c>
      <c r="AA133" s="782"/>
      <c r="AB133" s="782"/>
      <c r="AC133" s="782"/>
    </row>
    <row r="134" spans="1:68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5</v>
      </c>
      <c r="Y134" s="781">
        <f>IFERROR(SUM(Y129:Y132),"0")</f>
        <v>10.8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hidden="1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27</v>
      </c>
      <c r="Y196" s="780">
        <f t="shared" si="36"/>
        <v>27.3</v>
      </c>
      <c r="Z196" s="36">
        <f>IFERROR(IF(Y196=0,"",ROUNDUP(Y196/H196,0)*0.00502),"")</f>
        <v>6.5259999999999999E-2</v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28.671428571428571</v>
      </c>
      <c r="BN196" s="64">
        <f t="shared" si="38"/>
        <v>28.99</v>
      </c>
      <c r="BO196" s="64">
        <f t="shared" si="39"/>
        <v>5.4945054945054944E-2</v>
      </c>
      <c r="BP196" s="64">
        <f t="shared" si="40"/>
        <v>5.5555555555555559E-2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25</v>
      </c>
      <c r="Y198" s="780">
        <f t="shared" si="36"/>
        <v>25.200000000000003</v>
      </c>
      <c r="Z198" s="36">
        <f>IFERROR(IF(Y198=0,"",ROUNDUP(Y198/H198,0)*0.00502),"")</f>
        <v>6.0240000000000002E-2</v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26.190476190476193</v>
      </c>
      <c r="BN198" s="64">
        <f t="shared" si="38"/>
        <v>26.400000000000006</v>
      </c>
      <c r="BO198" s="64">
        <f t="shared" si="39"/>
        <v>5.0875050875050884E-2</v>
      </c>
      <c r="BP198" s="64">
        <f t="shared" si="40"/>
        <v>5.1282051282051287E-2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24.761904761904759</v>
      </c>
      <c r="Y201" s="781">
        <f>IFERROR(Y193/H193,"0")+IFERROR(Y194/H194,"0")+IFERROR(Y195/H195,"0")+IFERROR(Y196/H196,"0")+IFERROR(Y197/H197,"0")+IFERROR(Y198/H198,"0")+IFERROR(Y199/H199,"0")+IFERROR(Y200/H200,"0")</f>
        <v>25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0.1255</v>
      </c>
      <c r="AA201" s="782"/>
      <c r="AB201" s="782"/>
      <c r="AC201" s="782"/>
    </row>
    <row r="202" spans="1:68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52</v>
      </c>
      <c r="Y202" s="781">
        <f>IFERROR(SUM(Y193:Y200),"0")</f>
        <v>52.5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14</v>
      </c>
      <c r="Y219" s="780">
        <f t="shared" si="41"/>
        <v>14.4</v>
      </c>
      <c r="Z219" s="36">
        <f>IFERROR(IF(Y219=0,"",ROUNDUP(Y219/H219,0)*0.00502),"")</f>
        <v>4.0160000000000001E-2</v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15.011111111111111</v>
      </c>
      <c r="BN219" s="64">
        <f t="shared" si="43"/>
        <v>15.439999999999998</v>
      </c>
      <c r="BO219" s="64">
        <f t="shared" si="44"/>
        <v>3.3238366571699908E-2</v>
      </c>
      <c r="BP219" s="64">
        <f t="shared" si="45"/>
        <v>3.4188034188034191E-2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9</v>
      </c>
      <c r="Y220" s="780">
        <f t="shared" si="41"/>
        <v>9</v>
      </c>
      <c r="Z220" s="36">
        <f>IFERROR(IF(Y220=0,"",ROUNDUP(Y220/H220,0)*0.00502),"")</f>
        <v>2.5100000000000001E-2</v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9.4999999999999982</v>
      </c>
      <c r="BN220" s="64">
        <f t="shared" si="43"/>
        <v>9.4999999999999982</v>
      </c>
      <c r="BO220" s="64">
        <f t="shared" si="44"/>
        <v>2.1367521367521368E-2</v>
      </c>
      <c r="BP220" s="64">
        <f t="shared" si="45"/>
        <v>2.1367521367521368E-2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10</v>
      </c>
      <c r="Y222" s="780">
        <f t="shared" si="41"/>
        <v>10.8</v>
      </c>
      <c r="Z222" s="36">
        <f>IFERROR(IF(Y222=0,"",ROUNDUP(Y222/H222,0)*0.00502),"")</f>
        <v>3.0120000000000001E-2</v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10.555555555555555</v>
      </c>
      <c r="BN222" s="64">
        <f t="shared" si="43"/>
        <v>11.4</v>
      </c>
      <c r="BO222" s="64">
        <f t="shared" si="44"/>
        <v>2.3741690408357077E-2</v>
      </c>
      <c r="BP222" s="64">
        <f t="shared" si="45"/>
        <v>2.5641025641025644E-2</v>
      </c>
    </row>
    <row r="223" spans="1:68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18.333333333333336</v>
      </c>
      <c r="Y223" s="781">
        <f>IFERROR(Y215/H215,"0")+IFERROR(Y216/H216,"0")+IFERROR(Y217/H217,"0")+IFERROR(Y218/H218,"0")+IFERROR(Y219/H219,"0")+IFERROR(Y220/H220,"0")+IFERROR(Y221/H221,"0")+IFERROR(Y222/H222,"0")</f>
        <v>19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9.5379999999999993E-2</v>
      </c>
      <c r="AA223" s="782"/>
      <c r="AB223" s="782"/>
      <c r="AC223" s="782"/>
    </row>
    <row r="224" spans="1:68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33</v>
      </c>
      <c r="Y224" s="781">
        <f>IFERROR(SUM(Y215:Y222),"0")</f>
        <v>34.200000000000003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20</v>
      </c>
      <c r="Y227" s="780">
        <f t="shared" si="46"/>
        <v>23.4</v>
      </c>
      <c r="Z227" s="36">
        <f>IFERROR(IF(Y227=0,"",ROUNDUP(Y227/H227,0)*0.02175),"")</f>
        <v>6.5250000000000002E-2</v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21.446153846153852</v>
      </c>
      <c r="BN227" s="64">
        <f t="shared" si="48"/>
        <v>25.092000000000002</v>
      </c>
      <c r="BO227" s="64">
        <f t="shared" si="49"/>
        <v>4.5787545787545791E-2</v>
      </c>
      <c r="BP227" s="64">
        <f t="shared" si="50"/>
        <v>5.3571428571428568E-2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62</v>
      </c>
      <c r="Y230" s="780">
        <f t="shared" si="46"/>
        <v>62.4</v>
      </c>
      <c r="Z230" s="36">
        <f t="shared" ref="Z230:Z236" si="51">IFERROR(IF(Y230=0,"",ROUNDUP(Y230/H230,0)*0.00651),"")</f>
        <v>0.16925999999999999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68.974999999999994</v>
      </c>
      <c r="BN230" s="64">
        <f t="shared" si="48"/>
        <v>69.42</v>
      </c>
      <c r="BO230" s="64">
        <f t="shared" si="49"/>
        <v>0.14194139194139196</v>
      </c>
      <c r="BP230" s="64">
        <f t="shared" si="50"/>
        <v>0.14285714285714288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77</v>
      </c>
      <c r="Y232" s="780">
        <f t="shared" si="46"/>
        <v>79.2</v>
      </c>
      <c r="Z232" s="36">
        <f t="shared" si="51"/>
        <v>0.21482999999999999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85.085000000000008</v>
      </c>
      <c r="BN232" s="64">
        <f t="shared" si="48"/>
        <v>87.51600000000002</v>
      </c>
      <c r="BO232" s="64">
        <f t="shared" si="49"/>
        <v>0.17628205128205132</v>
      </c>
      <c r="BP232" s="64">
        <f t="shared" si="50"/>
        <v>0.18131868131868134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99</v>
      </c>
      <c r="Y233" s="780">
        <f t="shared" si="46"/>
        <v>100.8</v>
      </c>
      <c r="Z233" s="36">
        <f t="shared" si="51"/>
        <v>0.27342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109.39500000000001</v>
      </c>
      <c r="BN233" s="64">
        <f t="shared" si="48"/>
        <v>111.384</v>
      </c>
      <c r="BO233" s="64">
        <f t="shared" si="49"/>
        <v>0.22664835164835168</v>
      </c>
      <c r="BP233" s="64">
        <f t="shared" si="50"/>
        <v>0.23076923076923078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52</v>
      </c>
      <c r="Y235" s="780">
        <f t="shared" si="46"/>
        <v>52.8</v>
      </c>
      <c r="Z235" s="36">
        <f t="shared" si="51"/>
        <v>0.14322000000000001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57.46</v>
      </c>
      <c r="BN235" s="64">
        <f t="shared" si="48"/>
        <v>58.344000000000001</v>
      </c>
      <c r="BO235" s="64">
        <f t="shared" si="49"/>
        <v>0.11904761904761907</v>
      </c>
      <c r="BP235" s="64">
        <f t="shared" si="50"/>
        <v>0.12087912087912089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123.39743589743591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126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0.86597999999999997</v>
      </c>
      <c r="AA237" s="782"/>
      <c r="AB237" s="782"/>
      <c r="AC237" s="782"/>
    </row>
    <row r="238" spans="1:68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310</v>
      </c>
      <c r="Y238" s="781">
        <f>IFERROR(SUM(Y226:Y236),"0")</f>
        <v>318.60000000000002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8</v>
      </c>
      <c r="Y244" s="780">
        <f t="shared" si="52"/>
        <v>9.6</v>
      </c>
      <c r="Z244" s="36">
        <f>IFERROR(IF(Y244=0,"",ROUNDUP(Y244/H244,0)*0.00651),"")</f>
        <v>2.6040000000000001E-2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8.8400000000000016</v>
      </c>
      <c r="BN244" s="64">
        <f t="shared" si="54"/>
        <v>10.608000000000001</v>
      </c>
      <c r="BO244" s="64">
        <f t="shared" si="55"/>
        <v>1.8315018315018316E-2</v>
      </c>
      <c r="BP244" s="64">
        <f t="shared" si="56"/>
        <v>2.197802197802198E-2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3.3333333333333335</v>
      </c>
      <c r="Y246" s="781">
        <f>IFERROR(Y240/H240,"0")+IFERROR(Y241/H241,"0")+IFERROR(Y242/H242,"0")+IFERROR(Y243/H243,"0")+IFERROR(Y244/H244,"0")+IFERROR(Y245/H245,"0")</f>
        <v>4</v>
      </c>
      <c r="Z246" s="781">
        <f>IFERROR(IF(Z240="",0,Z240),"0")+IFERROR(IF(Z241="",0,Z241),"0")+IFERROR(IF(Z242="",0,Z242),"0")+IFERROR(IF(Z243="",0,Z243),"0")+IFERROR(IF(Z244="",0,Z244),"0")+IFERROR(IF(Z245="",0,Z245),"0")</f>
        <v>2.6040000000000001E-2</v>
      </c>
      <c r="AA246" s="782"/>
      <c r="AB246" s="782"/>
      <c r="AC246" s="782"/>
    </row>
    <row r="247" spans="1:68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8</v>
      </c>
      <c r="Y247" s="781">
        <f>IFERROR(SUM(Y240:Y245),"0")</f>
        <v>9.6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104</v>
      </c>
      <c r="Y308" s="780">
        <f t="shared" si="72"/>
        <v>105.6</v>
      </c>
      <c r="Z308" s="36">
        <f>IFERROR(IF(Y308=0,"",ROUNDUP(Y308/H308,0)*0.00651),"")</f>
        <v>0.28644000000000003</v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111.8</v>
      </c>
      <c r="BN308" s="64">
        <f t="shared" si="74"/>
        <v>113.52</v>
      </c>
      <c r="BO308" s="64">
        <f t="shared" si="75"/>
        <v>0.23809523809523814</v>
      </c>
      <c r="BP308" s="64">
        <f t="shared" si="76"/>
        <v>0.24175824175824179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43.333333333333336</v>
      </c>
      <c r="Y310" s="781">
        <f>IFERROR(Y304/H304,"0")+IFERROR(Y305/H305,"0")+IFERROR(Y306/H306,"0")+IFERROR(Y307/H307,"0")+IFERROR(Y308/H308,"0")+IFERROR(Y309/H309,"0")</f>
        <v>44</v>
      </c>
      <c r="Z310" s="781">
        <f>IFERROR(IF(Z304="",0,Z304),"0")+IFERROR(IF(Z305="",0,Z305),"0")+IFERROR(IF(Z306="",0,Z306),"0")+IFERROR(IF(Z307="",0,Z307),"0")+IFERROR(IF(Z308="",0,Z308),"0")+IFERROR(IF(Z309="",0,Z309),"0")</f>
        <v>0.28644000000000003</v>
      </c>
      <c r="AA310" s="782"/>
      <c r="AB310" s="782"/>
      <c r="AC310" s="782"/>
    </row>
    <row r="311" spans="1:68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104</v>
      </c>
      <c r="Y311" s="781">
        <f>IFERROR(SUM(Y304:Y309),"0")</f>
        <v>105.6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5</v>
      </c>
      <c r="Y364" s="780">
        <f t="shared" si="77"/>
        <v>10.8</v>
      </c>
      <c r="Z364" s="36">
        <f>IFERROR(IF(Y364=0,"",ROUNDUP(Y364/H364,0)*0.01898),"")</f>
        <v>1.898E-2</v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5.2013888888888884</v>
      </c>
      <c r="BN364" s="64">
        <f t="shared" si="79"/>
        <v>11.234999999999999</v>
      </c>
      <c r="BO364" s="64">
        <f t="shared" si="80"/>
        <v>7.2337962962962955E-3</v>
      </c>
      <c r="BP364" s="64">
        <f t="shared" si="81"/>
        <v>1.5625E-2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0.46296296296296291</v>
      </c>
      <c r="Y369" s="781">
        <f>IFERROR(Y361/H361,"0")+IFERROR(Y362/H362,"0")+IFERROR(Y363/H363,"0")+IFERROR(Y364/H364,"0")+IFERROR(Y365/H365,"0")+IFERROR(Y366/H366,"0")+IFERROR(Y367/H367,"0")+IFERROR(Y368/H368,"0")</f>
        <v>1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1.898E-2</v>
      </c>
      <c r="AA369" s="782"/>
      <c r="AB369" s="782"/>
      <c r="AC369" s="782"/>
    </row>
    <row r="370" spans="1:68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5</v>
      </c>
      <c r="Y370" s="781">
        <f>IFERROR(SUM(Y361:Y368),"0")</f>
        <v>10.8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1</v>
      </c>
      <c r="Y397" s="780">
        <f>IFERROR(IF(X397="",0,CEILING((X397/$H397),1)*$H397),"")</f>
        <v>2.5499999999999998</v>
      </c>
      <c r="Z397" s="36">
        <f>IFERROR(IF(Y397=0,"",ROUNDUP(Y397/H397,0)*0.00651),"")</f>
        <v>6.5100000000000002E-3</v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1.1588235294117648</v>
      </c>
      <c r="BN397" s="64">
        <f>IFERROR(Y397*I397/H397,"0")</f>
        <v>2.9550000000000001</v>
      </c>
      <c r="BO397" s="64">
        <f>IFERROR(1/J397*(X397/H397),"0")</f>
        <v>2.1547080370609788E-3</v>
      </c>
      <c r="BP397" s="64">
        <f>IFERROR(1/J397*(Y397/H397),"0")</f>
        <v>5.4945054945054949E-3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0.39215686274509809</v>
      </c>
      <c r="Y399" s="781">
        <f>IFERROR(Y395/H395,"0")+IFERROR(Y396/H396,"0")+IFERROR(Y397/H397,"0")+IFERROR(Y398/H398,"0")</f>
        <v>1</v>
      </c>
      <c r="Z399" s="781">
        <f>IFERROR(IF(Z395="",0,Z395),"0")+IFERROR(IF(Z396="",0,Z396),"0")+IFERROR(IF(Z397="",0,Z397),"0")+IFERROR(IF(Z398="",0,Z398),"0")</f>
        <v>6.5100000000000002E-3</v>
      </c>
      <c r="AA399" s="782"/>
      <c r="AB399" s="782"/>
      <c r="AC399" s="782"/>
    </row>
    <row r="400" spans="1:68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1</v>
      </c>
      <c r="Y400" s="781">
        <f>IFERROR(SUM(Y395:Y398),"0")</f>
        <v>2.5499999999999998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596</v>
      </c>
      <c r="Y422" s="780">
        <f t="shared" si="87"/>
        <v>600</v>
      </c>
      <c r="Z422" s="36">
        <f>IFERROR(IF(Y422=0,"",ROUNDUP(Y422/H422,0)*0.02175),"")</f>
        <v>0.86999999999999988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615.072</v>
      </c>
      <c r="BN422" s="64">
        <f t="shared" si="89"/>
        <v>619.20000000000005</v>
      </c>
      <c r="BO422" s="64">
        <f t="shared" si="90"/>
        <v>0.82777777777777772</v>
      </c>
      <c r="BP422" s="64">
        <f t="shared" si="91"/>
        <v>0.83333333333333326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209</v>
      </c>
      <c r="Y424" s="780">
        <f t="shared" si="87"/>
        <v>210</v>
      </c>
      <c r="Z424" s="36">
        <f>IFERROR(IF(Y424=0,"",ROUNDUP(Y424/H424,0)*0.02175),"")</f>
        <v>0.30449999999999999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215.68800000000002</v>
      </c>
      <c r="BN424" s="64">
        <f t="shared" si="89"/>
        <v>216.72</v>
      </c>
      <c r="BO424" s="64">
        <f t="shared" si="90"/>
        <v>0.29027777777777775</v>
      </c>
      <c r="BP424" s="64">
        <f t="shared" si="91"/>
        <v>0.29166666666666663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290</v>
      </c>
      <c r="Y426" s="780">
        <f t="shared" si="87"/>
        <v>300</v>
      </c>
      <c r="Z426" s="36">
        <f>IFERROR(IF(Y426=0,"",ROUNDUP(Y426/H426,0)*0.02175),"")</f>
        <v>0.43499999999999994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299.27999999999997</v>
      </c>
      <c r="BN426" s="64">
        <f t="shared" si="89"/>
        <v>309.60000000000002</v>
      </c>
      <c r="BO426" s="64">
        <f t="shared" si="90"/>
        <v>0.40277777777777773</v>
      </c>
      <c r="BP426" s="64">
        <f t="shared" si="91"/>
        <v>0.41666666666666663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73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74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1.6094999999999997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1095</v>
      </c>
      <c r="Y432" s="781">
        <f>IFERROR(SUM(Y421:Y430),"0")</f>
        <v>1110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501</v>
      </c>
      <c r="Y434" s="780">
        <f>IFERROR(IF(X434="",0,CEILING((X434/$H434),1)*$H434),"")</f>
        <v>510</v>
      </c>
      <c r="Z434" s="36">
        <f>IFERROR(IF(Y434=0,"",ROUNDUP(Y434/H434,0)*0.02175),"")</f>
        <v>0.73949999999999994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517.03200000000004</v>
      </c>
      <c r="BN434" s="64">
        <f>IFERROR(Y434*I434/H434,"0")</f>
        <v>526.32000000000005</v>
      </c>
      <c r="BO434" s="64">
        <f>IFERROR(1/J434*(X434/H434),"0")</f>
        <v>0.6958333333333333</v>
      </c>
      <c r="BP434" s="64">
        <f>IFERROR(1/J434*(Y434/H434),"0")</f>
        <v>0.70833333333333326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33.4</v>
      </c>
      <c r="Y436" s="781">
        <f>IFERROR(Y434/H434,"0")+IFERROR(Y435/H435,"0")</f>
        <v>34</v>
      </c>
      <c r="Z436" s="781">
        <f>IFERROR(IF(Z434="",0,Z434),"0")+IFERROR(IF(Z435="",0,Z435),"0")</f>
        <v>0.73949999999999994</v>
      </c>
      <c r="AA436" s="782"/>
      <c r="AB436" s="782"/>
      <c r="AC436" s="782"/>
    </row>
    <row r="437" spans="1:68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501</v>
      </c>
      <c r="Y437" s="781">
        <f>IFERROR(SUM(Y434:Y435),"0")</f>
        <v>510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51</v>
      </c>
      <c r="Y440" s="780">
        <f>IFERROR(IF(X440="",0,CEILING((X440/$H440),1)*$H440),"")</f>
        <v>54</v>
      </c>
      <c r="Z440" s="36">
        <f>IFERROR(IF(Y440=0,"",ROUNDUP(Y440/H440,0)*0.01898),"")</f>
        <v>0.11388000000000001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53.941000000000003</v>
      </c>
      <c r="BN440" s="64">
        <f>IFERROR(Y440*I440/H440,"0")</f>
        <v>57.113999999999997</v>
      </c>
      <c r="BO440" s="64">
        <f>IFERROR(1/J440*(X440/H440),"0")</f>
        <v>8.8541666666666671E-2</v>
      </c>
      <c r="BP440" s="64">
        <f>IFERROR(1/J440*(Y440/H440),"0")</f>
        <v>9.375E-2</v>
      </c>
    </row>
    <row r="441" spans="1:68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5.666666666666667</v>
      </c>
      <c r="Y441" s="781">
        <f>IFERROR(Y439/H439,"0")+IFERROR(Y440/H440,"0")</f>
        <v>6</v>
      </c>
      <c r="Z441" s="781">
        <f>IFERROR(IF(Z439="",0,Z439),"0")+IFERROR(IF(Z440="",0,Z440),"0")</f>
        <v>0.11388000000000001</v>
      </c>
      <c r="AA441" s="782"/>
      <c r="AB441" s="782"/>
      <c r="AC441" s="782"/>
    </row>
    <row r="442" spans="1:68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51</v>
      </c>
      <c r="Y442" s="781">
        <f>IFERROR(SUM(Y439:Y440),"0")</f>
        <v>54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12</v>
      </c>
      <c r="Y444" s="780">
        <f>IFERROR(IF(X444="",0,CEILING((X444/$H444),1)*$H444),"")</f>
        <v>18</v>
      </c>
      <c r="Z444" s="36">
        <f>IFERROR(IF(Y444=0,"",ROUNDUP(Y444/H444,0)*0.01898),"")</f>
        <v>3.7960000000000001E-2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12.692</v>
      </c>
      <c r="BN444" s="64">
        <f>IFERROR(Y444*I444/H444,"0")</f>
        <v>19.038</v>
      </c>
      <c r="BO444" s="64">
        <f>IFERROR(1/J444*(X444/H444),"0")</f>
        <v>2.0833333333333332E-2</v>
      </c>
      <c r="BP444" s="64">
        <f>IFERROR(1/J444*(Y444/H444),"0")</f>
        <v>3.125E-2</v>
      </c>
    </row>
    <row r="445" spans="1:68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1.3333333333333333</v>
      </c>
      <c r="Y445" s="781">
        <f>IFERROR(Y444/H444,"0")</f>
        <v>2</v>
      </c>
      <c r="Z445" s="781">
        <f>IFERROR(IF(Z444="",0,Z444),"0")</f>
        <v>3.7960000000000001E-2</v>
      </c>
      <c r="AA445" s="782"/>
      <c r="AB445" s="782"/>
      <c r="AC445" s="782"/>
    </row>
    <row r="446" spans="1:68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12</v>
      </c>
      <c r="Y446" s="781">
        <f>IFERROR(SUM(Y444:Y444),"0")</f>
        <v>18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hidden="1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4</v>
      </c>
      <c r="Y499" s="780">
        <f t="shared" si="97"/>
        <v>4.2</v>
      </c>
      <c r="Z499" s="36">
        <f t="shared" si="102"/>
        <v>1.004E-2</v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4.2476190476190476</v>
      </c>
      <c r="BN499" s="64">
        <f t="shared" si="99"/>
        <v>4.46</v>
      </c>
      <c r="BO499" s="64">
        <f t="shared" si="100"/>
        <v>8.1400081400081412E-3</v>
      </c>
      <c r="BP499" s="64">
        <f t="shared" si="101"/>
        <v>8.5470085470085479E-3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1.9047619047619047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1.004E-2</v>
      </c>
      <c r="AA504" s="782"/>
      <c r="AB504" s="782"/>
      <c r="AC504" s="782"/>
    </row>
    <row r="505" spans="1:68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4</v>
      </c>
      <c r="Y505" s="781">
        <f>IFERROR(SUM(Y483:Y503),"0")</f>
        <v>4.2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20</v>
      </c>
      <c r="Y517" s="780">
        <f>IFERROR(IF(X517="",0,CEILING((X517/$H517),1)*$H517),"")</f>
        <v>21.6</v>
      </c>
      <c r="Z517" s="36">
        <f>IFERROR(IF(Y517=0,"",ROUNDUP(Y517/H517,0)*0.00902),"")</f>
        <v>3.6080000000000001E-2</v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20.777777777777779</v>
      </c>
      <c r="BN517" s="64">
        <f>IFERROR(Y517*I517/H517,"0")</f>
        <v>22.44</v>
      </c>
      <c r="BO517" s="64">
        <f>IFERROR(1/J517*(X517/H517),"0")</f>
        <v>2.8058361391694722E-2</v>
      </c>
      <c r="BP517" s="64">
        <f>IFERROR(1/J517*(Y517/H517),"0")</f>
        <v>3.0303030303030304E-2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3.7037037037037033</v>
      </c>
      <c r="Y522" s="781">
        <f>IFERROR(Y517/H517,"0")+IFERROR(Y518/H518,"0")+IFERROR(Y519/H519,"0")+IFERROR(Y520/H520,"0")+IFERROR(Y521/H521,"0")</f>
        <v>4</v>
      </c>
      <c r="Z522" s="781">
        <f>IFERROR(IF(Z517="",0,Z517),"0")+IFERROR(IF(Z518="",0,Z518),"0")+IFERROR(IF(Z519="",0,Z519),"0")+IFERROR(IF(Z520="",0,Z520),"0")+IFERROR(IF(Z521="",0,Z521),"0")</f>
        <v>3.6080000000000001E-2</v>
      </c>
      <c r="AA522" s="782"/>
      <c r="AB522" s="782"/>
      <c r="AC522" s="782"/>
    </row>
    <row r="523" spans="1:68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20</v>
      </c>
      <c r="Y523" s="781">
        <f>IFERROR(SUM(Y517:Y521),"0")</f>
        <v>21.6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4</v>
      </c>
      <c r="Y529" s="780">
        <f>IFERROR(IF(X529="",0,CEILING((X529/$H529),1)*$H529),"")</f>
        <v>4.8</v>
      </c>
      <c r="Z529" s="36">
        <f>IFERROR(IF(Y529=0,"",ROUNDUP(Y529/H529,0)*0.00502),"")</f>
        <v>2.0080000000000001E-2</v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6.7333333333333334</v>
      </c>
      <c r="BN529" s="64">
        <f>IFERROR(Y529*I529/H529,"0")</f>
        <v>8.08</v>
      </c>
      <c r="BO529" s="64">
        <f>IFERROR(1/J529*(X529/H529),"0")</f>
        <v>1.4245014245014247E-2</v>
      </c>
      <c r="BP529" s="64">
        <f>IFERROR(1/J529*(Y529/H529),"0")</f>
        <v>1.7094017094017096E-2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3.3333333333333335</v>
      </c>
      <c r="Y531" s="781">
        <f>IFERROR(Y526/H526,"0")+IFERROR(Y527/H527,"0")+IFERROR(Y528/H528,"0")+IFERROR(Y529/H529,"0")+IFERROR(Y530/H530,"0")</f>
        <v>4</v>
      </c>
      <c r="Z531" s="781">
        <f>IFERROR(IF(Z526="",0,Z526),"0")+IFERROR(IF(Z527="",0,Z527),"0")+IFERROR(IF(Z528="",0,Z528),"0")+IFERROR(IF(Z529="",0,Z529),"0")+IFERROR(IF(Z530="",0,Z530),"0")</f>
        <v>2.0080000000000001E-2</v>
      </c>
      <c r="AA531" s="782"/>
      <c r="AB531" s="782"/>
      <c r="AC531" s="782"/>
    </row>
    <row r="532" spans="1:68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4</v>
      </c>
      <c r="Y532" s="781">
        <f>IFERROR(SUM(Y526:Y530),"0")</f>
        <v>4.8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12</v>
      </c>
      <c r="Y541" s="780">
        <f t="shared" ref="Y541:Y555" si="103">IFERROR(IF(X541="",0,CEILING((X541/$H541),1)*$H541),"")</f>
        <v>15.84</v>
      </c>
      <c r="Z541" s="36">
        <f t="shared" ref="Z541:Z546" si="104">IFERROR(IF(Y541=0,"",ROUNDUP(Y541/H541,0)*0.01196),"")</f>
        <v>3.5880000000000002E-2</v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12.818181818181817</v>
      </c>
      <c r="BN541" s="64">
        <f t="shared" ref="BN541:BN555" si="106">IFERROR(Y541*I541/H541,"0")</f>
        <v>16.919999999999998</v>
      </c>
      <c r="BO541" s="64">
        <f t="shared" ref="BO541:BO555" si="107">IFERROR(1/J541*(X541/H541),"0")</f>
        <v>2.1853146853146852E-2</v>
      </c>
      <c r="BP541" s="64">
        <f t="shared" ref="BP541:BP555" si="108">IFERROR(1/J541*(Y541/H541),"0")</f>
        <v>2.8846153846153848E-2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5</v>
      </c>
      <c r="Y542" s="780">
        <f t="shared" si="103"/>
        <v>5.28</v>
      </c>
      <c r="Z542" s="36">
        <f t="shared" si="104"/>
        <v>1.196E-2</v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5.3409090909090908</v>
      </c>
      <c r="BN542" s="64">
        <f t="shared" si="106"/>
        <v>5.64</v>
      </c>
      <c r="BO542" s="64">
        <f t="shared" si="107"/>
        <v>9.1054778554778559E-3</v>
      </c>
      <c r="BP542" s="64">
        <f t="shared" si="108"/>
        <v>9.6153846153846159E-3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88</v>
      </c>
      <c r="Y544" s="780">
        <f t="shared" si="103"/>
        <v>89.76</v>
      </c>
      <c r="Z544" s="36">
        <f t="shared" si="104"/>
        <v>0.20332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94</v>
      </c>
      <c r="BN544" s="64">
        <f t="shared" si="106"/>
        <v>95.88</v>
      </c>
      <c r="BO544" s="64">
        <f t="shared" si="107"/>
        <v>0.16025641025641024</v>
      </c>
      <c r="BP544" s="64">
        <f t="shared" si="108"/>
        <v>0.16346153846153846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19.886363636363633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21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0.25115999999999999</v>
      </c>
      <c r="AA556" s="782"/>
      <c r="AB556" s="782"/>
      <c r="AC556" s="782"/>
    </row>
    <row r="557" spans="1:68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105</v>
      </c>
      <c r="Y557" s="781">
        <f>IFERROR(SUM(Y541:Y555),"0")</f>
        <v>110.88000000000001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90</v>
      </c>
      <c r="Y560" s="780">
        <f>IFERROR(IF(X560="",0,CEILING((X560/$H560),1)*$H560),"")</f>
        <v>95.04</v>
      </c>
      <c r="Z560" s="36">
        <f>IFERROR(IF(Y560=0,"",ROUNDUP(Y560/H560,0)*0.01196),"")</f>
        <v>0.21528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96.136363636363626</v>
      </c>
      <c r="BN560" s="64">
        <f>IFERROR(Y560*I560/H560,"0")</f>
        <v>101.52000000000001</v>
      </c>
      <c r="BO560" s="64">
        <f>IFERROR(1/J560*(X560/H560),"0")</f>
        <v>0.16389860139860138</v>
      </c>
      <c r="BP560" s="64">
        <f>IFERROR(1/J560*(Y560/H560),"0")</f>
        <v>0.17307692307692307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17.045454545454543</v>
      </c>
      <c r="Y562" s="781">
        <f>IFERROR(Y559/H559,"0")+IFERROR(Y560/H560,"0")+IFERROR(Y561/H561,"0")</f>
        <v>18</v>
      </c>
      <c r="Z562" s="781">
        <f>IFERROR(IF(Z559="",0,Z559),"0")+IFERROR(IF(Z560="",0,Z560),"0")+IFERROR(IF(Z561="",0,Z561),"0")</f>
        <v>0.21528</v>
      </c>
      <c r="AA562" s="782"/>
      <c r="AB562" s="782"/>
      <c r="AC562" s="782"/>
    </row>
    <row r="563" spans="1:68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90</v>
      </c>
      <c r="Y563" s="781">
        <f>IFERROR(SUM(Y559:Y561),"0")</f>
        <v>95.04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19</v>
      </c>
      <c r="Y565" s="780">
        <f t="shared" ref="Y565:Y578" si="109">IFERROR(IF(X565="",0,CEILING((X565/$H565),1)*$H565),"")</f>
        <v>21.12</v>
      </c>
      <c r="Z565" s="36">
        <f>IFERROR(IF(Y565=0,"",ROUNDUP(Y565/H565,0)*0.01196),"")</f>
        <v>4.7840000000000001E-2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20.295454545454543</v>
      </c>
      <c r="BN565" s="64">
        <f t="shared" ref="BN565:BN578" si="111">IFERROR(Y565*I565/H565,"0")</f>
        <v>22.56</v>
      </c>
      <c r="BO565" s="64">
        <f t="shared" ref="BO565:BO578" si="112">IFERROR(1/J565*(X565/H565),"0")</f>
        <v>3.4600815850815848E-2</v>
      </c>
      <c r="BP565" s="64">
        <f t="shared" ref="BP565:BP578" si="113">IFERROR(1/J565*(Y565/H565),"0")</f>
        <v>3.8461538461538464E-2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27</v>
      </c>
      <c r="Y567" s="780">
        <f t="shared" si="109"/>
        <v>31.68</v>
      </c>
      <c r="Z567" s="36">
        <f>IFERROR(IF(Y567=0,"",ROUNDUP(Y567/H567,0)*0.01196),"")</f>
        <v>7.1760000000000004E-2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28.84090909090909</v>
      </c>
      <c r="BN567" s="64">
        <f t="shared" si="111"/>
        <v>33.839999999999996</v>
      </c>
      <c r="BO567" s="64">
        <f t="shared" si="112"/>
        <v>4.9169580419580416E-2</v>
      </c>
      <c r="BP567" s="64">
        <f t="shared" si="113"/>
        <v>5.7692307692307696E-2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72</v>
      </c>
      <c r="Y569" s="780">
        <f t="shared" si="109"/>
        <v>73.92</v>
      </c>
      <c r="Z569" s="36">
        <f>IFERROR(IF(Y569=0,"",ROUNDUP(Y569/H569,0)*0.01196),"")</f>
        <v>0.16744000000000001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76.909090909090907</v>
      </c>
      <c r="BN569" s="64">
        <f t="shared" si="111"/>
        <v>78.959999999999994</v>
      </c>
      <c r="BO569" s="64">
        <f t="shared" si="112"/>
        <v>0.13111888111888112</v>
      </c>
      <c r="BP569" s="64">
        <f t="shared" si="113"/>
        <v>0.13461538461538464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22.348484848484844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24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0.28704000000000002</v>
      </c>
      <c r="AA579" s="782"/>
      <c r="AB579" s="782"/>
      <c r="AC579" s="782"/>
    </row>
    <row r="580" spans="1:68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118</v>
      </c>
      <c r="Y580" s="781">
        <f>IFERROR(SUM(Y565:Y578),"0")</f>
        <v>126.72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2732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2829.99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2871.0221959902838</v>
      </c>
      <c r="Y668" s="781">
        <f>IFERROR(SUM(BN22:BN664),"0")</f>
        <v>2975.0340000000006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5</v>
      </c>
      <c r="Y669" s="38">
        <f>ROUNDUP(SUM(BP22:BP664),0)</f>
        <v>5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2996.0221959902838</v>
      </c>
      <c r="Y670" s="781">
        <f>GrossWeightTotalR+PalletQtyTotalR*25</f>
        <v>3100.0340000000006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437.18153600212429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454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5.2494299999999994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64.800000000000011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7.2</v>
      </c>
      <c r="E677" s="46">
        <f>IFERROR(Y105*1,"0")+IFERROR(Y106*1,"0")+IFERROR(Y107*1,"0")+IFERROR(Y111*1,"0")+IFERROR(Y112*1,"0")+IFERROR(Y113*1,"0")+IFERROR(Y114*1,"0")+IFERROR(Y115*1,"0")+IFERROR(Y116*1,"0")</f>
        <v>135.6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33.299999999999997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52.5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362.40000000000003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105.6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13.350000000000001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1692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4.2</v>
      </c>
      <c r="AA677" s="46">
        <f>IFERROR(Y513*1,"0")+IFERROR(Y517*1,"0")+IFERROR(Y518*1,"0")+IFERROR(Y519*1,"0")+IFERROR(Y520*1,"0")+IFERROR(Y521*1,"0")</f>
        <v>21.6</v>
      </c>
      <c r="AB677" s="46">
        <f>IFERROR(Y526*1,"0")+IFERROR(Y527*1,"0")+IFERROR(Y528*1,"0")+IFERROR(Y529*1,"0")+IFERROR(Y530*1,"0")</f>
        <v>4.8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332.64000000000004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9"/>
        <filter val="0,46"/>
        <filter val="1 095,00"/>
        <filter val="1,00"/>
        <filter val="1,33"/>
        <filter val="1,90"/>
        <filter val="10,00"/>
        <filter val="104,00"/>
        <filter val="105,00"/>
        <filter val="110,00"/>
        <filter val="118,00"/>
        <filter val="12,00"/>
        <filter val="123,40"/>
        <filter val="14,00"/>
        <filter val="17,05"/>
        <filter val="18,33"/>
        <filter val="19,00"/>
        <filter val="19,89"/>
        <filter val="2 732,00"/>
        <filter val="2 871,02"/>
        <filter val="2 996,02"/>
        <filter val="2,46"/>
        <filter val="20,00"/>
        <filter val="209,00"/>
        <filter val="22,00"/>
        <filter val="22,35"/>
        <filter val="24,66"/>
        <filter val="24,76"/>
        <filter val="25,00"/>
        <filter val="27,00"/>
        <filter val="290,00"/>
        <filter val="3,00"/>
        <filter val="3,33"/>
        <filter val="3,70"/>
        <filter val="310,00"/>
        <filter val="33,00"/>
        <filter val="33,40"/>
        <filter val="4,00"/>
        <filter val="4,89"/>
        <filter val="43,33"/>
        <filter val="437,18"/>
        <filter val="46,00"/>
        <filter val="5"/>
        <filter val="5,00"/>
        <filter val="5,67"/>
        <filter val="5,74"/>
        <filter val="501,00"/>
        <filter val="51,00"/>
        <filter val="52,00"/>
        <filter val="596,00"/>
        <filter val="6,00"/>
        <filter val="62,00"/>
        <filter val="64,00"/>
        <filter val="72,00"/>
        <filter val="73,00"/>
        <filter val="77,00"/>
        <filter val="8,00"/>
        <filter val="88,00"/>
        <filter val="9,00"/>
        <filter val="90,00"/>
        <filter val="99,00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