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Sheet!$A$3:$AH$93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<sst xmlns="http://schemas.openxmlformats.org/spreadsheetml/2006/main" count="371" uniqueCount="141">
  <si>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</si>
  <si>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</si>
  <si>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</si>
  <si>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</si>
  <si>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</si>
  <si>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</si>
  <si>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</si>
  <si>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</si>
  <si>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</si>
  <si>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</si>
  <si>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</si>
  <si>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</si>
  <si>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</si>
  <si>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</si>
  <si>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</si>
  <si>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</si>
  <si>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</si>
  <si>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</si>
  <si>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</si>
  <si>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</si>
  <si>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</si>
  <si>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</si>
  <si>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</si>
  <si>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</si>
  <si>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12,01,</t>
  </si>
  <si>
    <t xml:space="preserve">15,01,</t>
  </si>
  <si>
    <t xml:space="preserve">18,01,(1)</t>
  </si>
  <si>
    <t xml:space="preserve">18,01,(2)</t>
  </si>
  <si>
    <t xml:space="preserve">09,01,</t>
  </si>
  <si>
    <t xml:space="preserve">08,01,</t>
  </si>
  <si>
    <t xml:space="preserve">30,12,</t>
  </si>
  <si>
    <t xml:space="preserve">26,12,</t>
  </si>
  <si>
    <t xml:space="preserve">19,12,</t>
  </si>
  <si>
    <t xml:space="preserve">18,12,</t>
  </si>
  <si>
    <t xml:space="preserve">12,12,</t>
  </si>
  <si>
    <t xml:space="preserve">11,12,</t>
  </si>
  <si>
    <t xml:space="preserve">05,12,</t>
  </si>
  <si>
    <t xml:space="preserve">04,12,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</si>
  <si>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</si>
  <si>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</si>
  <si>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</si>
  <si>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</si>
  <si>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</si>
  <si>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</si>
  <si>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</si>
  <si>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</si>
  <si>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нужно увеличить продажи / ТС Обжора</t>
  </si>
  <si>
    <t xml:space="preserve"> 032  Сосиски Вязанка Сливочные, Вязанка амицел МГС, 0.45кг, ПОКОМ</t>
  </si>
  <si>
    <t xml:space="preserve"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</si>
  <si>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</si>
  <si>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</si>
  <si>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</si>
  <si>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</si>
  <si>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</si>
  <si>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</si>
  <si>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</si>
  <si>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</si>
  <si>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</si>
  <si>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</si>
  <si>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нужно увеличить продажи / 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</si>
  <si>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</si>
  <si>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</si>
  <si>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</si>
  <si>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</si>
  <si>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</si>
  <si>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</si>
  <si>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</si>
  <si>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</si>
  <si>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</si>
  <si>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</si>
  <si>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</si>
  <si>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</si>
  <si>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</si>
  <si>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</si>
  <si>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</si>
  <si>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</si>
  <si>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</si>
  <si>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</si>
  <si>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</si>
  <si>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</si>
  <si>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</si>
  <si>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</si>
  <si>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</si>
  <si>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</si>
  <si>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</si>
  <si>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</si>
  <si>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</si>
  <si>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</si>
  <si>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</si>
  <si>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</si>
  <si>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</si>
  <si>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</si>
  <si>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</si>
  <si>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</si>
  <si>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</si>
  <si>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</si>
  <si>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</si>
  <si>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</si>
  <si>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</si>
  <si>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</si>
  <si>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</si>
  <si>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</si>
  <si>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</si>
  <si>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</si>
  <si>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</si>
  <si>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</si>
  <si>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</si>
  <si>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</si>
  <si>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</si>
  <si>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</si>
  <si>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</si>
  <si>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</si>
  <si>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</si>
  <si>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</si>
  <si>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</si>
  <si>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</si>
  <si>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</si>
  <si>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</si>
  <si>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</si>
  <si>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</si>
  <si>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</si>
  <si>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</si>
  <si>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</si>
  <si>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</si>
  <si>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</si>
  <si>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</si>
  <si>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</si>
  <si>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</si>
  <si>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</si>
  <si>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t xml:space="preserve"> 464  Колбаса Стародворская Традиционная со шпиком оболочке полиамид ТМ Стародворье.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</si>
  <si>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20,12,24 в уценку 121кг</t>
    </r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</si>
  <si>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</si>
  <si>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</si>
  <si>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</si>
  <si>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06,01,25 в уценку 26шт.</t>
  </si>
  <si>
    <t xml:space="preserve"> 498  Колбаса Сочинка рубленая с сочным окороком 0,3кг ТМ Стародворье  ПОКОМ</t>
  </si>
  <si>
    <t xml:space="preserve">495  Колбаса Сочинка по-европейски с сочной грудинкой 0,3кг ТМ Стародворье  ПОКОМ</t>
  </si>
  <si>
    <t xml:space="preserve">496  Колбаса Сочинка по-фински с сочным окроком 0,3кг ТМ Стародворье  ПОКОМ</t>
  </si>
  <si>
    <t xml:space="preserve">501 Сосиски Филейские по-ганноверски ТМ Вязанка.в оболочке амицел в м.г.с ВЕС. ПОКОМ</t>
  </si>
  <si>
    <t xml:space="preserve">504  Ветчина Мясорубская с окороком 0,33кг срез ТМ Стародворье  ПОКОМ</t>
  </si>
  <si>
    <t xml:space="preserve">505  Ветчина Стародворская ТМ Стародворье брикет 0,33 кг.  ПОКОМ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</si>
</sst>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T9" activeCellId="0" sqref="T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2.81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7.65"/>
    <col collapsed="false" customWidth="true" hidden="false" outlineLevel="0" max="11" min="10" style="0" width="6.36"/>
    <col collapsed="false" customWidth="true" hidden="false" outlineLevel="0" max="13" min="12" style="0" width="0.71"/>
    <col collapsed="false" customWidth="true" hidden="false" outlineLevel="0" max="15" min="14" style="0" width="5.7"/>
    <col collapsed="false" customWidth="true" hidden="false" outlineLevel="0" max="16" min="16" style="0" width="7"/>
    <col collapsed="false" customWidth="true" hidden="false" outlineLevel="0" max="18" min="17" style="0" width="6.07"/>
    <col collapsed="false" customWidth="true" hidden="false" outlineLevel="0" max="19" min="19" style="0" width="7"/>
    <col collapsed="false" customWidth="true" hidden="false" outlineLevel="0" max="20" min="20" style="0" width="10.11"/>
    <col collapsed="false" customWidth="true" hidden="false" outlineLevel="0" max="22" min="21" style="0" width="5"/>
    <col collapsed="false" customWidth="true" hidden="false" outlineLevel="0" max="32" min="23" style="0" width="4.94"/>
    <col collapsed="false" customWidth="true" hidden="false" outlineLevel="0" max="33" min="33" style="0" width="11.54"/>
    <col collapsed="false" customWidth="true" hidden="false" outlineLevel="0" max="35" min="34" style="0" width="7"/>
    <col collapsed="false" customWidth="true" hidden="false" outlineLevel="0" max="52" min="36" style="0" width="8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3.8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16</v>
      </c>
      <c r="R3" s="6" t="s">
        <v>16</v>
      </c>
      <c r="S3" s="7" t="s">
        <v>17</v>
      </c>
      <c r="T3" s="7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24</v>
      </c>
      <c r="O4" s="2" t="s">
        <v>25</v>
      </c>
      <c r="P4" s="2"/>
      <c r="Q4" s="2" t="s">
        <v>26</v>
      </c>
      <c r="R4" s="2" t="s">
        <v>27</v>
      </c>
      <c r="S4" s="2"/>
      <c r="T4" s="2"/>
      <c r="U4" s="2"/>
      <c r="V4" s="2"/>
      <c r="W4" s="2" t="s">
        <v>28</v>
      </c>
      <c r="X4" s="2" t="s">
        <v>29</v>
      </c>
      <c r="Y4" s="2" t="s">
        <v>30</v>
      </c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  <c r="AE4" s="2" t="s">
        <v>36</v>
      </c>
      <c r="AF4" s="2" t="s">
        <v>37</v>
      </c>
      <c r="AG4" s="2"/>
      <c r="AH4" s="2" t="s">
        <v>26</v>
      </c>
      <c r="AI4" s="2" t="s">
        <v>27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customFormat="false" ht="13.8" hidden="false" customHeight="false" outlineLevel="0" collapsed="false">
      <c r="A5" s="2"/>
      <c r="B5" s="2"/>
      <c r="C5" s="2"/>
      <c r="D5" s="2"/>
      <c r="E5" s="8" t="n">
        <f aca="false">SUM(E6:E500)</f>
        <v>30629.92</v>
      </c>
      <c r="F5" s="8" t="n">
        <f aca="false">SUM(F6:F500)</f>
        <v>32606.667</v>
      </c>
      <c r="G5" s="3"/>
      <c r="H5" s="2"/>
      <c r="I5" s="2"/>
      <c r="J5" s="8" t="n">
        <f aca="false">SUM(J6:J500)</f>
        <v>30916.698</v>
      </c>
      <c r="K5" s="8" t="n">
        <f aca="false">SUM(K6:K500)</f>
        <v>-286.778000000001</v>
      </c>
      <c r="L5" s="8" t="n">
        <f aca="false">SUM(L6:L500)</f>
        <v>0</v>
      </c>
      <c r="M5" s="8" t="n">
        <f aca="false">SUM(M6:M500)</f>
        <v>0</v>
      </c>
      <c r="N5" s="8" t="n">
        <f aca="false">SUM(N6:N500)</f>
        <v>10223.3512533333</v>
      </c>
      <c r="O5" s="8" t="n">
        <f aca="false">SUM(O6:O500)</f>
        <v>6125.984</v>
      </c>
      <c r="P5" s="8" t="n">
        <f aca="false">SUM(P6:P500)</f>
        <v>18525.0194633333</v>
      </c>
      <c r="Q5" s="8" t="n">
        <f aca="false">SUM(Q6:Q500)</f>
        <v>15975.0194633333</v>
      </c>
      <c r="R5" s="8" t="n">
        <f aca="false">SUM(R6:R500)</f>
        <v>2550</v>
      </c>
      <c r="S5" s="8" t="n">
        <f aca="false">SUM(S6:S500)</f>
        <v>0</v>
      </c>
      <c r="T5" s="2"/>
      <c r="U5" s="2"/>
      <c r="V5" s="2"/>
      <c r="W5" s="8" t="n">
        <f aca="false">SUM(W6:W500)</f>
        <v>5950.47875</v>
      </c>
      <c r="X5" s="8" t="n">
        <f aca="false">SUM(X6:X500)</f>
        <v>5837.302</v>
      </c>
      <c r="Y5" s="8" t="n">
        <f aca="false">SUM(Y6:Y500)</f>
        <v>7374.5634</v>
      </c>
      <c r="Z5" s="8" t="n">
        <f aca="false">SUM(Z6:Z500)</f>
        <v>6208.2372</v>
      </c>
      <c r="AA5" s="8" t="n">
        <f aca="false">SUM(AA6:AA500)</f>
        <v>6103.2302</v>
      </c>
      <c r="AB5" s="8" t="n">
        <f aca="false">SUM(AB6:AB500)</f>
        <v>6607.0762</v>
      </c>
      <c r="AC5" s="8" t="n">
        <f aca="false">SUM(AC6:AC500)</f>
        <v>7915.8884</v>
      </c>
      <c r="AD5" s="8" t="n">
        <f aca="false">SUM(AD6:AD500)</f>
        <v>7304.6594</v>
      </c>
      <c r="AE5" s="8" t="n">
        <f aca="false">SUM(AE6:AE500)</f>
        <v>8674.54580000001</v>
      </c>
      <c r="AF5" s="8" t="n">
        <f aca="false">SUM(AF6:AF500)</f>
        <v>8073.8412</v>
      </c>
      <c r="AG5" s="2"/>
      <c r="AH5" s="8" t="n">
        <f aca="false">SUM(AH6:AH500)</f>
        <v>12156</v>
      </c>
      <c r="AI5" s="8" t="n">
        <f aca="false">SUM(AI6:AI500)</f>
        <v>2550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customFormat="false" ht="13.8" hidden="false" customHeight="false" outlineLevel="0" collapsed="false">
      <c r="A6" s="2" t="s">
        <v>38</v>
      </c>
      <c r="B6" s="2" t="s">
        <v>39</v>
      </c>
      <c r="C6" s="2" t="n">
        <v>861.259</v>
      </c>
      <c r="D6" s="2"/>
      <c r="E6" s="2" t="n">
        <v>410.696</v>
      </c>
      <c r="F6" s="2" t="n">
        <v>399.639</v>
      </c>
      <c r="G6" s="3" t="n">
        <v>1</v>
      </c>
      <c r="H6" s="2" t="n">
        <v>50</v>
      </c>
      <c r="I6" s="2" t="s">
        <v>40</v>
      </c>
      <c r="J6" s="2" t="n">
        <v>389</v>
      </c>
      <c r="K6" s="2" t="n">
        <f aca="false">E6-J6</f>
        <v>21.696</v>
      </c>
      <c r="L6" s="2"/>
      <c r="M6" s="2"/>
      <c r="N6" s="2"/>
      <c r="O6" s="2" t="n">
        <f aca="false">E6/5</f>
        <v>82.1392</v>
      </c>
      <c r="P6" s="9" t="n">
        <f aca="false">10*O6-N6-F6</f>
        <v>421.753</v>
      </c>
      <c r="Q6" s="9" t="n">
        <f aca="false">P6-R6</f>
        <v>421.753</v>
      </c>
      <c r="R6" s="9"/>
      <c r="S6" s="9"/>
      <c r="T6" s="2"/>
      <c r="U6" s="2" t="n">
        <f aca="false">(F6+N6+P6)/O6</f>
        <v>10</v>
      </c>
      <c r="V6" s="2" t="n">
        <f aca="false">(F6+N6)/O6</f>
        <v>4.86538705027563</v>
      </c>
      <c r="W6" s="2" t="n">
        <v>69.2585</v>
      </c>
      <c r="X6" s="2" t="n">
        <v>72.9093333333333</v>
      </c>
      <c r="Y6" s="2" t="n">
        <v>105.1876</v>
      </c>
      <c r="Z6" s="2" t="n">
        <v>93.2908</v>
      </c>
      <c r="AA6" s="2" t="n">
        <v>57.5072</v>
      </c>
      <c r="AB6" s="2" t="n">
        <v>59.0682</v>
      </c>
      <c r="AC6" s="2" t="n">
        <v>115.579</v>
      </c>
      <c r="AD6" s="2" t="n">
        <v>113.7884</v>
      </c>
      <c r="AE6" s="2" t="n">
        <v>125.8834</v>
      </c>
      <c r="AF6" s="2" t="n">
        <v>105.6046</v>
      </c>
      <c r="AG6" s="10" t="s">
        <v>41</v>
      </c>
      <c r="AH6" s="2" t="n">
        <f aca="false">ROUND(Q6*G6,0)</f>
        <v>422</v>
      </c>
      <c r="AI6" s="2" t="n">
        <f aca="false">ROUND(R6*G6,0)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customFormat="false" ht="13.8" hidden="false" customHeight="false" outlineLevel="0" collapsed="false">
      <c r="A7" s="2" t="s">
        <v>42</v>
      </c>
      <c r="B7" s="2" t="s">
        <v>39</v>
      </c>
      <c r="C7" s="2" t="n">
        <v>444.012</v>
      </c>
      <c r="D7" s="2" t="n">
        <v>70.484</v>
      </c>
      <c r="E7" s="2" t="n">
        <v>233.859</v>
      </c>
      <c r="F7" s="2" t="n">
        <v>254.722</v>
      </c>
      <c r="G7" s="3" t="n">
        <v>1</v>
      </c>
      <c r="H7" s="2" t="n">
        <v>45</v>
      </c>
      <c r="I7" s="2" t="s">
        <v>40</v>
      </c>
      <c r="J7" s="2" t="n">
        <v>238.7</v>
      </c>
      <c r="K7" s="2" t="n">
        <f aca="false">E7-J7</f>
        <v>-4.84099999999998</v>
      </c>
      <c r="L7" s="2"/>
      <c r="M7" s="2"/>
      <c r="N7" s="2" t="n">
        <v>146.687</v>
      </c>
      <c r="O7" s="2" t="n">
        <f aca="false">E7/5</f>
        <v>46.7718</v>
      </c>
      <c r="P7" s="9" t="n">
        <f aca="false">10*O7-N7-F7</f>
        <v>66.3089999999999</v>
      </c>
      <c r="Q7" s="9" t="n">
        <f aca="false">P7-R7</f>
        <v>66.3089999999999</v>
      </c>
      <c r="R7" s="9"/>
      <c r="S7" s="9"/>
      <c r="T7" s="2"/>
      <c r="U7" s="2" t="n">
        <f aca="false">(F7+N7+P7)/O7</f>
        <v>10</v>
      </c>
      <c r="V7" s="2" t="n">
        <f aca="false">(F7+N7)/O7</f>
        <v>8.5822867625364</v>
      </c>
      <c r="W7" s="2" t="n">
        <v>49.646</v>
      </c>
      <c r="X7" s="2" t="n">
        <v>36.302</v>
      </c>
      <c r="Y7" s="2" t="n">
        <v>47.8028</v>
      </c>
      <c r="Z7" s="2" t="n">
        <v>47.5414</v>
      </c>
      <c r="AA7" s="2" t="n">
        <v>50.0922</v>
      </c>
      <c r="AB7" s="2" t="n">
        <v>59.151</v>
      </c>
      <c r="AC7" s="2" t="n">
        <v>85.5324</v>
      </c>
      <c r="AD7" s="2" t="n">
        <v>56.9726</v>
      </c>
      <c r="AE7" s="2" t="n">
        <v>95.8418</v>
      </c>
      <c r="AF7" s="2" t="n">
        <v>80.5118</v>
      </c>
      <c r="AG7" s="2"/>
      <c r="AH7" s="2" t="n">
        <f aca="false">ROUND(Q7*G7,0)</f>
        <v>66</v>
      </c>
      <c r="AI7" s="2" t="n">
        <f aca="false">ROUND(R7*G7,0)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customFormat="false" ht="13.8" hidden="false" customHeight="false" outlineLevel="0" collapsed="false">
      <c r="A8" s="2" t="s">
        <v>43</v>
      </c>
      <c r="B8" s="2" t="s">
        <v>39</v>
      </c>
      <c r="C8" s="2" t="n">
        <v>872.826</v>
      </c>
      <c r="D8" s="2" t="n">
        <v>157.892</v>
      </c>
      <c r="E8" s="2" t="n">
        <v>630.09</v>
      </c>
      <c r="F8" s="2" t="n">
        <v>327.278</v>
      </c>
      <c r="G8" s="3" t="n">
        <v>1</v>
      </c>
      <c r="H8" s="2" t="n">
        <v>45</v>
      </c>
      <c r="I8" s="2" t="s">
        <v>40</v>
      </c>
      <c r="J8" s="2" t="n">
        <v>618</v>
      </c>
      <c r="K8" s="2" t="n">
        <f aca="false">E8-J8</f>
        <v>12.09</v>
      </c>
      <c r="L8" s="2"/>
      <c r="M8" s="2"/>
      <c r="N8" s="2" t="n">
        <v>334.02925</v>
      </c>
      <c r="O8" s="2" t="n">
        <f aca="false">E8/5</f>
        <v>126.018</v>
      </c>
      <c r="P8" s="9" t="n">
        <f aca="false">10*O8-N8-F8</f>
        <v>598.87275</v>
      </c>
      <c r="Q8" s="9" t="n">
        <f aca="false">P8-R8</f>
        <v>598.87275</v>
      </c>
      <c r="R8" s="9"/>
      <c r="S8" s="9"/>
      <c r="T8" s="2"/>
      <c r="U8" s="2" t="n">
        <f aca="false">(F8+N8+P8)/O8</f>
        <v>10</v>
      </c>
      <c r="V8" s="2" t="n">
        <f aca="false">(F8+N8)/O8</f>
        <v>5.24772056372899</v>
      </c>
      <c r="W8" s="2" t="n">
        <v>101.07875</v>
      </c>
      <c r="X8" s="2" t="n">
        <v>74.256</v>
      </c>
      <c r="Y8" s="2" t="n">
        <v>102.791</v>
      </c>
      <c r="Z8" s="2" t="n">
        <v>97.6936</v>
      </c>
      <c r="AA8" s="2" t="n">
        <v>77.0906</v>
      </c>
      <c r="AB8" s="2" t="n">
        <v>103.0344</v>
      </c>
      <c r="AC8" s="2" t="n">
        <v>168.431</v>
      </c>
      <c r="AD8" s="2" t="n">
        <v>132.0762</v>
      </c>
      <c r="AE8" s="2" t="n">
        <v>190.03</v>
      </c>
      <c r="AF8" s="2" t="n">
        <v>187.3724</v>
      </c>
      <c r="AG8" s="2"/>
      <c r="AH8" s="2" t="n">
        <f aca="false">ROUND(Q8*G8,0)</f>
        <v>599</v>
      </c>
      <c r="AI8" s="2" t="n">
        <f aca="false">ROUND(R8*G8,0)</f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customFormat="false" ht="13.8" hidden="false" customHeight="false" outlineLevel="0" collapsed="false">
      <c r="A9" s="2" t="s">
        <v>44</v>
      </c>
      <c r="B9" s="2" t="s">
        <v>45</v>
      </c>
      <c r="C9" s="2" t="n">
        <v>1879</v>
      </c>
      <c r="D9" s="2"/>
      <c r="E9" s="2" t="n">
        <v>677</v>
      </c>
      <c r="F9" s="2" t="n">
        <v>1017</v>
      </c>
      <c r="G9" s="3" t="n">
        <v>0.45</v>
      </c>
      <c r="H9" s="2" t="n">
        <v>45</v>
      </c>
      <c r="I9" s="2" t="s">
        <v>40</v>
      </c>
      <c r="J9" s="2" t="n">
        <v>699</v>
      </c>
      <c r="K9" s="2" t="n">
        <f aca="false">E9-J9</f>
        <v>-22</v>
      </c>
      <c r="L9" s="2"/>
      <c r="M9" s="2"/>
      <c r="N9" s="2"/>
      <c r="O9" s="2" t="n">
        <f aca="false">E9/5</f>
        <v>135.4</v>
      </c>
      <c r="P9" s="9" t="n">
        <f aca="false">10*O9-N9-F9</f>
        <v>337</v>
      </c>
      <c r="Q9" s="9" t="n">
        <f aca="false">P9-R9</f>
        <v>337</v>
      </c>
      <c r="R9" s="9"/>
      <c r="S9" s="9"/>
      <c r="T9" s="2"/>
      <c r="U9" s="2" t="n">
        <f aca="false">(F9+N9+P9)/O9</f>
        <v>10</v>
      </c>
      <c r="V9" s="2" t="n">
        <f aca="false">(F9+N9)/O9</f>
        <v>7.51107828655835</v>
      </c>
      <c r="W9" s="2" t="n">
        <v>137.5</v>
      </c>
      <c r="X9" s="2" t="n">
        <v>144.666666666667</v>
      </c>
      <c r="Y9" s="2" t="n">
        <v>109.8</v>
      </c>
      <c r="Z9" s="2" t="n">
        <v>104.4</v>
      </c>
      <c r="AA9" s="2" t="n">
        <v>327.8</v>
      </c>
      <c r="AB9" s="2" t="n">
        <v>320.8</v>
      </c>
      <c r="AC9" s="2" t="n">
        <v>274.4</v>
      </c>
      <c r="AD9" s="2" t="n">
        <v>253.2</v>
      </c>
      <c r="AE9" s="2" t="n">
        <v>147.8712</v>
      </c>
      <c r="AF9" s="2" t="n">
        <v>141.6712</v>
      </c>
      <c r="AG9" s="10" t="s">
        <v>46</v>
      </c>
      <c r="AH9" s="2" t="n">
        <f aca="false">ROUND(Q9*G9,0)</f>
        <v>152</v>
      </c>
      <c r="AI9" s="2" t="n">
        <f aca="false">ROUND(R9*G9,0)</f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customFormat="false" ht="13.8" hidden="false" customHeight="false" outlineLevel="0" collapsed="false">
      <c r="A10" s="2" t="s">
        <v>47</v>
      </c>
      <c r="B10" s="2" t="s">
        <v>45</v>
      </c>
      <c r="C10" s="2" t="n">
        <v>1363</v>
      </c>
      <c r="D10" s="2" t="n">
        <v>1050</v>
      </c>
      <c r="E10" s="2" t="n">
        <v>1349</v>
      </c>
      <c r="F10" s="2" t="n">
        <v>764</v>
      </c>
      <c r="G10" s="3" t="n">
        <v>0.45</v>
      </c>
      <c r="H10" s="2" t="n">
        <v>45</v>
      </c>
      <c r="I10" s="2" t="s">
        <v>40</v>
      </c>
      <c r="J10" s="2" t="n">
        <v>1363</v>
      </c>
      <c r="K10" s="2" t="n">
        <f aca="false">E10-J10</f>
        <v>-14</v>
      </c>
      <c r="L10" s="2"/>
      <c r="M10" s="2"/>
      <c r="N10" s="2" t="n">
        <v>191.45</v>
      </c>
      <c r="O10" s="2" t="n">
        <f aca="false">E10/5</f>
        <v>269.8</v>
      </c>
      <c r="P10" s="9" t="n">
        <f aca="false">9*O10-N10-F10</f>
        <v>1472.75</v>
      </c>
      <c r="Q10" s="9" t="n">
        <f aca="false">P10-R10</f>
        <v>1472.75</v>
      </c>
      <c r="R10" s="9"/>
      <c r="S10" s="9"/>
      <c r="T10" s="2"/>
      <c r="U10" s="2" t="n">
        <f aca="false">(F10+N10+P10)/O10</f>
        <v>9</v>
      </c>
      <c r="V10" s="2" t="n">
        <f aca="false">(F10+N10)/O10</f>
        <v>3.54132690882135</v>
      </c>
      <c r="W10" s="2" t="n">
        <v>195.75</v>
      </c>
      <c r="X10" s="2" t="n">
        <v>211</v>
      </c>
      <c r="Y10" s="2" t="n">
        <v>259</v>
      </c>
      <c r="Z10" s="2" t="n">
        <v>234.2</v>
      </c>
      <c r="AA10" s="2" t="n">
        <v>194</v>
      </c>
      <c r="AB10" s="2" t="n">
        <v>205.4</v>
      </c>
      <c r="AC10" s="2" t="n">
        <v>205.8</v>
      </c>
      <c r="AD10" s="2" t="n">
        <v>217.4</v>
      </c>
      <c r="AE10" s="2" t="n">
        <v>223.2976</v>
      </c>
      <c r="AF10" s="2" t="n">
        <v>213.8976</v>
      </c>
      <c r="AG10" s="2" t="s">
        <v>48</v>
      </c>
      <c r="AH10" s="2" t="n">
        <f aca="false">ROUND(Q10*G10,0)</f>
        <v>663</v>
      </c>
      <c r="AI10" s="2" t="n">
        <f aca="false">ROUND(R10*G10,0)</f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customFormat="false" ht="13.8" hidden="false" customHeight="false" outlineLevel="0" collapsed="false">
      <c r="A11" s="2" t="s">
        <v>49</v>
      </c>
      <c r="B11" s="2" t="s">
        <v>45</v>
      </c>
      <c r="C11" s="2" t="n">
        <v>191</v>
      </c>
      <c r="D11" s="2" t="n">
        <v>150</v>
      </c>
      <c r="E11" s="2" t="n">
        <v>137</v>
      </c>
      <c r="F11" s="2" t="n">
        <v>143</v>
      </c>
      <c r="G11" s="3" t="n">
        <v>0.17</v>
      </c>
      <c r="H11" s="2" t="n">
        <v>180</v>
      </c>
      <c r="I11" s="2" t="s">
        <v>40</v>
      </c>
      <c r="J11" s="2" t="n">
        <v>137</v>
      </c>
      <c r="K11" s="2" t="n">
        <f aca="false">E11-J11</f>
        <v>0</v>
      </c>
      <c r="L11" s="2"/>
      <c r="M11" s="2"/>
      <c r="N11" s="2" t="n">
        <v>117.166666666667</v>
      </c>
      <c r="O11" s="2" t="n">
        <f aca="false">E11/5</f>
        <v>27.4</v>
      </c>
      <c r="P11" s="9" t="n">
        <f aca="false">10*O11-N11-F11</f>
        <v>13.8333333333333</v>
      </c>
      <c r="Q11" s="9" t="n">
        <f aca="false">P11-R11</f>
        <v>13.8333333333333</v>
      </c>
      <c r="R11" s="9"/>
      <c r="S11" s="9"/>
      <c r="T11" s="2"/>
      <c r="U11" s="2" t="n">
        <f aca="false">(F11+N11+P11)/O11</f>
        <v>10</v>
      </c>
      <c r="V11" s="2" t="n">
        <f aca="false">(F11+N11)/O11</f>
        <v>9.49513381995134</v>
      </c>
      <c r="W11" s="2" t="n">
        <v>31.5</v>
      </c>
      <c r="X11" s="2" t="n">
        <v>27.3333333333333</v>
      </c>
      <c r="Y11" s="2" t="n">
        <v>0</v>
      </c>
      <c r="Z11" s="2" t="n">
        <v>0</v>
      </c>
      <c r="AA11" s="2" t="n">
        <v>17.2</v>
      </c>
      <c r="AB11" s="2" t="n">
        <v>20.6</v>
      </c>
      <c r="AC11" s="2" t="n">
        <v>23.6</v>
      </c>
      <c r="AD11" s="2" t="n">
        <v>25.2</v>
      </c>
      <c r="AE11" s="2" t="n">
        <v>17.2</v>
      </c>
      <c r="AF11" s="2" t="n">
        <v>17.6</v>
      </c>
      <c r="AG11" s="2" t="s">
        <v>48</v>
      </c>
      <c r="AH11" s="2" t="n">
        <f aca="false">ROUND(Q11*G11,0)</f>
        <v>2</v>
      </c>
      <c r="AI11" s="2" t="n">
        <f aca="false">ROUND(R11*G11,0)</f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customFormat="false" ht="13.8" hidden="false" customHeight="false" outlineLevel="0" collapsed="false">
      <c r="A12" s="2" t="s">
        <v>50</v>
      </c>
      <c r="B12" s="2" t="s">
        <v>45</v>
      </c>
      <c r="C12" s="2" t="n">
        <v>32</v>
      </c>
      <c r="D12" s="2" t="n">
        <v>18</v>
      </c>
      <c r="E12" s="2" t="n">
        <v>11</v>
      </c>
      <c r="F12" s="2" t="n">
        <v>35</v>
      </c>
      <c r="G12" s="3" t="n">
        <v>0.3</v>
      </c>
      <c r="H12" s="2" t="n">
        <v>40</v>
      </c>
      <c r="I12" s="2" t="s">
        <v>40</v>
      </c>
      <c r="J12" s="2" t="n">
        <v>14</v>
      </c>
      <c r="K12" s="2" t="n">
        <f aca="false">E12-J12</f>
        <v>-3</v>
      </c>
      <c r="L12" s="2"/>
      <c r="M12" s="2"/>
      <c r="N12" s="2" t="n">
        <v>7.41666666666667</v>
      </c>
      <c r="O12" s="2" t="n">
        <f aca="false">E12/5</f>
        <v>2.2</v>
      </c>
      <c r="P12" s="9"/>
      <c r="Q12" s="9" t="n">
        <f aca="false">P12-R12</f>
        <v>0</v>
      </c>
      <c r="R12" s="9"/>
      <c r="S12" s="9"/>
      <c r="T12" s="2"/>
      <c r="U12" s="2" t="n">
        <f aca="false">(F12+N12+P12)/O12</f>
        <v>19.280303030303</v>
      </c>
      <c r="V12" s="2" t="n">
        <f aca="false">(F12+N12)/O12</f>
        <v>19.280303030303</v>
      </c>
      <c r="W12" s="2" t="n">
        <v>4.25</v>
      </c>
      <c r="X12" s="2" t="n">
        <v>4.33333333333333</v>
      </c>
      <c r="Y12" s="2" t="n">
        <v>5.2</v>
      </c>
      <c r="Z12" s="2" t="n">
        <v>4.4</v>
      </c>
      <c r="AA12" s="2" t="n">
        <v>4.2</v>
      </c>
      <c r="AB12" s="2" t="n">
        <v>5.2</v>
      </c>
      <c r="AC12" s="2" t="n">
        <v>3.6</v>
      </c>
      <c r="AD12" s="2" t="n">
        <v>2.6</v>
      </c>
      <c r="AE12" s="2" t="n">
        <v>6.2</v>
      </c>
      <c r="AF12" s="2" t="n">
        <v>6.4</v>
      </c>
      <c r="AG12" s="10" t="s">
        <v>41</v>
      </c>
      <c r="AH12" s="2" t="n">
        <f aca="false">ROUND(Q12*G12,0)</f>
        <v>0</v>
      </c>
      <c r="AI12" s="2" t="n">
        <f aca="false">ROUND(R12*G12,0)</f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customFormat="false" ht="13.8" hidden="false" customHeight="false" outlineLevel="0" collapsed="false">
      <c r="A13" s="2" t="s">
        <v>51</v>
      </c>
      <c r="B13" s="2" t="s">
        <v>45</v>
      </c>
      <c r="C13" s="2" t="n">
        <v>375</v>
      </c>
      <c r="D13" s="2" t="n">
        <v>15</v>
      </c>
      <c r="E13" s="2" t="n">
        <v>103</v>
      </c>
      <c r="F13" s="2" t="n">
        <v>242</v>
      </c>
      <c r="G13" s="3" t="n">
        <v>0.17</v>
      </c>
      <c r="H13" s="2" t="n">
        <v>180</v>
      </c>
      <c r="I13" s="2" t="s">
        <v>40</v>
      </c>
      <c r="J13" s="2" t="n">
        <v>106</v>
      </c>
      <c r="K13" s="2" t="n">
        <f aca="false">E13-J13</f>
        <v>-3</v>
      </c>
      <c r="L13" s="2"/>
      <c r="M13" s="2"/>
      <c r="N13" s="2" t="n">
        <v>22.4166666666666</v>
      </c>
      <c r="O13" s="2" t="n">
        <f aca="false">E13/5</f>
        <v>20.6</v>
      </c>
      <c r="P13" s="9"/>
      <c r="Q13" s="9" t="n">
        <f aca="false">P13-R13</f>
        <v>0</v>
      </c>
      <c r="R13" s="9"/>
      <c r="S13" s="9"/>
      <c r="T13" s="2"/>
      <c r="U13" s="2" t="n">
        <f aca="false">(F13+N13+P13)/O13</f>
        <v>12.8357605177994</v>
      </c>
      <c r="V13" s="2" t="n">
        <f aca="false">(F13+N13)/O13</f>
        <v>12.8357605177994</v>
      </c>
      <c r="W13" s="2" t="n">
        <v>31.25</v>
      </c>
      <c r="X13" s="2" t="n">
        <v>34.3333333333333</v>
      </c>
      <c r="Y13" s="2" t="n">
        <v>52.2</v>
      </c>
      <c r="Z13" s="2" t="n">
        <v>41.2</v>
      </c>
      <c r="AA13" s="2" t="n">
        <v>33.8</v>
      </c>
      <c r="AB13" s="2" t="n">
        <v>31.8</v>
      </c>
      <c r="AC13" s="2" t="n">
        <v>17</v>
      </c>
      <c r="AD13" s="2" t="n">
        <v>17.6</v>
      </c>
      <c r="AE13" s="2" t="n">
        <v>27.2</v>
      </c>
      <c r="AF13" s="2" t="n">
        <v>24</v>
      </c>
      <c r="AG13" s="2"/>
      <c r="AH13" s="2" t="n">
        <f aca="false">ROUND(Q13*G13,0)</f>
        <v>0</v>
      </c>
      <c r="AI13" s="2" t="n">
        <f aca="false">ROUND(R13*G13,0)</f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customFormat="false" ht="13.8" hidden="false" customHeight="false" outlineLevel="0" collapsed="false">
      <c r="A14" s="11" t="s">
        <v>52</v>
      </c>
      <c r="B14" s="11" t="s">
        <v>45</v>
      </c>
      <c r="C14" s="11"/>
      <c r="D14" s="11"/>
      <c r="E14" s="11"/>
      <c r="F14" s="11"/>
      <c r="G14" s="12" t="n">
        <v>0</v>
      </c>
      <c r="H14" s="11" t="n">
        <v>50</v>
      </c>
      <c r="I14" s="11" t="s">
        <v>40</v>
      </c>
      <c r="J14" s="11"/>
      <c r="K14" s="11" t="n">
        <f aca="false">E14-J14</f>
        <v>0</v>
      </c>
      <c r="L14" s="11"/>
      <c r="M14" s="11"/>
      <c r="N14" s="11"/>
      <c r="O14" s="11" t="n">
        <f aca="false">E14/5</f>
        <v>0</v>
      </c>
      <c r="P14" s="13"/>
      <c r="Q14" s="9" t="n">
        <f aca="false">P14-R14</f>
        <v>0</v>
      </c>
      <c r="R14" s="13"/>
      <c r="S14" s="13"/>
      <c r="T14" s="11"/>
      <c r="U14" s="11" t="e">
        <f aca="false">(F14+N14+P14)/O14</f>
        <v>#DIV/0!</v>
      </c>
      <c r="V14" s="11" t="e">
        <f aca="false">(F14+N14)/O14</f>
        <v>#DIV/0!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s">
        <v>53</v>
      </c>
      <c r="AH14" s="2" t="n">
        <f aca="false">ROUND(Q14*G14,0)</f>
        <v>0</v>
      </c>
      <c r="AI14" s="2" t="n">
        <f aca="false">ROUND(R14*G14,0)</f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customFormat="false" ht="13.8" hidden="false" customHeight="false" outlineLevel="0" collapsed="false">
      <c r="A15" s="2" t="s">
        <v>54</v>
      </c>
      <c r="B15" s="2" t="s">
        <v>45</v>
      </c>
      <c r="C15" s="2" t="n">
        <v>185</v>
      </c>
      <c r="D15" s="2"/>
      <c r="E15" s="2" t="n">
        <v>86</v>
      </c>
      <c r="F15" s="2" t="n">
        <v>69</v>
      </c>
      <c r="G15" s="3" t="n">
        <v>0.35</v>
      </c>
      <c r="H15" s="2" t="n">
        <v>50</v>
      </c>
      <c r="I15" s="2" t="s">
        <v>40</v>
      </c>
      <c r="J15" s="2" t="n">
        <v>86</v>
      </c>
      <c r="K15" s="2" t="n">
        <f aca="false">E15-J15</f>
        <v>0</v>
      </c>
      <c r="L15" s="2"/>
      <c r="M15" s="2"/>
      <c r="N15" s="2"/>
      <c r="O15" s="2" t="n">
        <f aca="false">E15/5</f>
        <v>17.2</v>
      </c>
      <c r="P15" s="9" t="n">
        <f aca="false">9*O15-N15-F15</f>
        <v>85.8</v>
      </c>
      <c r="Q15" s="9" t="n">
        <f aca="false">P15-R15</f>
        <v>85.8</v>
      </c>
      <c r="R15" s="9"/>
      <c r="S15" s="9"/>
      <c r="T15" s="2"/>
      <c r="U15" s="2" t="n">
        <f aca="false">(F15+N15+P15)/O15</f>
        <v>9</v>
      </c>
      <c r="V15" s="2" t="n">
        <f aca="false">(F15+N15)/O15</f>
        <v>4.01162790697674</v>
      </c>
      <c r="W15" s="2" t="n">
        <v>11</v>
      </c>
      <c r="X15" s="2" t="n">
        <v>11.3333333333333</v>
      </c>
      <c r="Y15" s="2" t="n">
        <v>21</v>
      </c>
      <c r="Z15" s="2" t="n">
        <v>18.2</v>
      </c>
      <c r="AA15" s="2" t="n">
        <v>18.8</v>
      </c>
      <c r="AB15" s="2" t="n">
        <v>17.6</v>
      </c>
      <c r="AC15" s="2" t="n">
        <v>11</v>
      </c>
      <c r="AD15" s="2" t="n">
        <v>10.2</v>
      </c>
      <c r="AE15" s="2" t="n">
        <v>9.2</v>
      </c>
      <c r="AF15" s="2" t="n">
        <v>11.6</v>
      </c>
      <c r="AG15" s="2" t="s">
        <v>48</v>
      </c>
      <c r="AH15" s="2" t="n">
        <f aca="false">ROUND(Q15*G15,0)</f>
        <v>30</v>
      </c>
      <c r="AI15" s="2" t="n">
        <f aca="false">ROUND(R15*G15,0)</f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customFormat="false" ht="13.8" hidden="false" customHeight="false" outlineLevel="0" collapsed="false">
      <c r="A16" s="2" t="s">
        <v>55</v>
      </c>
      <c r="B16" s="2" t="s">
        <v>39</v>
      </c>
      <c r="C16" s="2" t="n">
        <v>1467.8</v>
      </c>
      <c r="D16" s="2" t="n">
        <v>1903.06</v>
      </c>
      <c r="E16" s="2" t="n">
        <v>1689.716</v>
      </c>
      <c r="F16" s="2" t="n">
        <v>1461.381</v>
      </c>
      <c r="G16" s="3" t="n">
        <v>1</v>
      </c>
      <c r="H16" s="2" t="n">
        <v>55</v>
      </c>
      <c r="I16" s="2" t="s">
        <v>40</v>
      </c>
      <c r="J16" s="2" t="n">
        <v>1579.15</v>
      </c>
      <c r="K16" s="2" t="n">
        <f aca="false">E16-J16</f>
        <v>110.566</v>
      </c>
      <c r="L16" s="2"/>
      <c r="M16" s="2"/>
      <c r="N16" s="2" t="n">
        <v>935.754566666667</v>
      </c>
      <c r="O16" s="2" t="n">
        <f aca="false">E16/5</f>
        <v>337.9432</v>
      </c>
      <c r="P16" s="9" t="n">
        <f aca="false">10*O16-N16-F16</f>
        <v>982.296433333333</v>
      </c>
      <c r="Q16" s="9" t="n">
        <f aca="false">P16-R16</f>
        <v>982.296433333333</v>
      </c>
      <c r="R16" s="9"/>
      <c r="S16" s="9"/>
      <c r="T16" s="2"/>
      <c r="U16" s="2" t="n">
        <f aca="false">(F16+N16+P16)/O16</f>
        <v>10</v>
      </c>
      <c r="V16" s="2" t="n">
        <f aca="false">(F16+N16)/O16</f>
        <v>7.09330907284617</v>
      </c>
      <c r="W16" s="2" t="n">
        <v>336.2725</v>
      </c>
      <c r="X16" s="2" t="n">
        <v>315.765333333333</v>
      </c>
      <c r="Y16" s="2" t="n">
        <v>249.2526</v>
      </c>
      <c r="Z16" s="2" t="n">
        <v>206.5912</v>
      </c>
      <c r="AA16" s="2" t="n">
        <v>277.5684</v>
      </c>
      <c r="AB16" s="2" t="n">
        <v>257.1956</v>
      </c>
      <c r="AC16" s="2" t="n">
        <v>333.1184</v>
      </c>
      <c r="AD16" s="2" t="n">
        <v>293.8498</v>
      </c>
      <c r="AE16" s="2" t="n">
        <v>483.034</v>
      </c>
      <c r="AF16" s="2" t="n">
        <v>462.905</v>
      </c>
      <c r="AG16" s="2"/>
      <c r="AH16" s="2" t="n">
        <f aca="false">ROUND(Q16*G16,0)</f>
        <v>982</v>
      </c>
      <c r="AI16" s="2" t="n">
        <f aca="false">ROUND(R16*G16,0)</f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customFormat="false" ht="13.8" hidden="false" customHeight="false" outlineLevel="0" collapsed="false">
      <c r="A17" s="2" t="s">
        <v>56</v>
      </c>
      <c r="B17" s="2" t="s">
        <v>39</v>
      </c>
      <c r="C17" s="2" t="n">
        <v>4139.192</v>
      </c>
      <c r="D17" s="2"/>
      <c r="E17" s="2" t="n">
        <v>1524.863</v>
      </c>
      <c r="F17" s="2" t="n">
        <v>2404.592</v>
      </c>
      <c r="G17" s="3" t="n">
        <v>1</v>
      </c>
      <c r="H17" s="2" t="n">
        <v>50</v>
      </c>
      <c r="I17" s="2" t="s">
        <v>40</v>
      </c>
      <c r="J17" s="2" t="n">
        <v>1530.5</v>
      </c>
      <c r="K17" s="2" t="n">
        <f aca="false">E17-J17</f>
        <v>-5.63699999999994</v>
      </c>
      <c r="L17" s="2"/>
      <c r="M17" s="2"/>
      <c r="N17" s="2" t="n">
        <v>596.111</v>
      </c>
      <c r="O17" s="2" t="n">
        <f aca="false">E17/5</f>
        <v>304.9726</v>
      </c>
      <c r="P17" s="9" t="n">
        <f aca="false">10*O17-N17-F17</f>
        <v>49.0229999999997</v>
      </c>
      <c r="Q17" s="9" t="n">
        <f aca="false">P17-R17</f>
        <v>49.0229999999997</v>
      </c>
      <c r="R17" s="9"/>
      <c r="S17" s="9"/>
      <c r="T17" s="2"/>
      <c r="U17" s="2" t="n">
        <f aca="false">(F17+N17+P17)/O17</f>
        <v>10</v>
      </c>
      <c r="V17" s="2" t="n">
        <f aca="false">(F17+N17)/O17</f>
        <v>9.83925441170781</v>
      </c>
      <c r="W17" s="2" t="n">
        <v>372.837</v>
      </c>
      <c r="X17" s="2" t="n">
        <v>354.164666666667</v>
      </c>
      <c r="Y17" s="2" t="n">
        <v>593.0188</v>
      </c>
      <c r="Z17" s="2" t="n">
        <v>490.4572</v>
      </c>
      <c r="AA17" s="2" t="n">
        <v>350.715</v>
      </c>
      <c r="AB17" s="2" t="n">
        <v>375.2924</v>
      </c>
      <c r="AC17" s="2" t="n">
        <v>521.6912</v>
      </c>
      <c r="AD17" s="2" t="n">
        <v>528.1618</v>
      </c>
      <c r="AE17" s="2" t="n">
        <v>729.571</v>
      </c>
      <c r="AF17" s="2" t="n">
        <v>532.3234</v>
      </c>
      <c r="AG17" s="2"/>
      <c r="AH17" s="2" t="n">
        <f aca="false">ROUND(Q17*G17,0)</f>
        <v>49</v>
      </c>
      <c r="AI17" s="2" t="n">
        <f aca="false">ROUND(R17*G17,0)</f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customFormat="false" ht="13.8" hidden="false" customHeight="false" outlineLevel="0" collapsed="false">
      <c r="A18" s="2" t="s">
        <v>57</v>
      </c>
      <c r="B18" s="2" t="s">
        <v>39</v>
      </c>
      <c r="C18" s="2" t="n">
        <v>230.78</v>
      </c>
      <c r="D18" s="2" t="n">
        <v>74.91</v>
      </c>
      <c r="E18" s="2" t="n">
        <v>169.251</v>
      </c>
      <c r="F18" s="2" t="n">
        <v>119.659</v>
      </c>
      <c r="G18" s="3" t="n">
        <v>1</v>
      </c>
      <c r="H18" s="2" t="n">
        <v>60</v>
      </c>
      <c r="I18" s="2" t="s">
        <v>40</v>
      </c>
      <c r="J18" s="2" t="n">
        <v>160.2</v>
      </c>
      <c r="K18" s="2" t="n">
        <f aca="false">E18-J18</f>
        <v>9.05100000000002</v>
      </c>
      <c r="L18" s="2"/>
      <c r="M18" s="2"/>
      <c r="N18" s="2" t="n">
        <v>24.80455</v>
      </c>
      <c r="O18" s="2" t="n">
        <f aca="false">E18/5</f>
        <v>33.8502</v>
      </c>
      <c r="P18" s="9" t="n">
        <f aca="false">9*O18-N18-F18</f>
        <v>160.18825</v>
      </c>
      <c r="Q18" s="9" t="n">
        <f aca="false">P18-R18</f>
        <v>160.18825</v>
      </c>
      <c r="R18" s="9"/>
      <c r="S18" s="9"/>
      <c r="T18" s="2"/>
      <c r="U18" s="2" t="n">
        <f aca="false">(F18+N18+P18)/O18</f>
        <v>9</v>
      </c>
      <c r="V18" s="2" t="n">
        <f aca="false">(F18+N18)/O18</f>
        <v>4.2677310621503</v>
      </c>
      <c r="W18" s="2" t="n">
        <v>26.14425</v>
      </c>
      <c r="X18" s="2" t="n">
        <v>27.815</v>
      </c>
      <c r="Y18" s="2" t="n">
        <v>36.7594</v>
      </c>
      <c r="Z18" s="2" t="n">
        <v>27.5654</v>
      </c>
      <c r="AA18" s="2" t="n">
        <v>28.9736</v>
      </c>
      <c r="AB18" s="2" t="n">
        <v>33.1592</v>
      </c>
      <c r="AC18" s="2" t="n">
        <v>37.1342</v>
      </c>
      <c r="AD18" s="2" t="n">
        <v>35.5392</v>
      </c>
      <c r="AE18" s="2" t="n">
        <v>32.6452</v>
      </c>
      <c r="AF18" s="2" t="n">
        <v>34.4614</v>
      </c>
      <c r="AG18" s="2"/>
      <c r="AH18" s="2" t="n">
        <f aca="false">ROUND(Q18*G18,0)</f>
        <v>160</v>
      </c>
      <c r="AI18" s="2" t="n">
        <f aca="false">ROUND(R18*G18,0)</f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customFormat="false" ht="13.8" hidden="false" customHeight="false" outlineLevel="0" collapsed="false">
      <c r="A19" s="2" t="s">
        <v>58</v>
      </c>
      <c r="B19" s="2" t="s">
        <v>39</v>
      </c>
      <c r="C19" s="2" t="n">
        <v>623.818</v>
      </c>
      <c r="D19" s="2"/>
      <c r="E19" s="2" t="n">
        <v>280.561</v>
      </c>
      <c r="F19" s="2" t="n">
        <v>320.758</v>
      </c>
      <c r="G19" s="3" t="n">
        <v>1</v>
      </c>
      <c r="H19" s="2" t="n">
        <v>60</v>
      </c>
      <c r="I19" s="2" t="s">
        <v>40</v>
      </c>
      <c r="J19" s="2" t="n">
        <v>280</v>
      </c>
      <c r="K19" s="2" t="n">
        <f aca="false">E19-J19</f>
        <v>0.560999999999979</v>
      </c>
      <c r="L19" s="2"/>
      <c r="M19" s="2"/>
      <c r="N19" s="2"/>
      <c r="O19" s="2" t="n">
        <f aca="false">E19/5</f>
        <v>56.1122</v>
      </c>
      <c r="P19" s="9" t="n">
        <f aca="false">9*O19-N19-F19</f>
        <v>184.2518</v>
      </c>
      <c r="Q19" s="9" t="n">
        <f aca="false">P19-R19</f>
        <v>184.2518</v>
      </c>
      <c r="R19" s="9"/>
      <c r="S19" s="9"/>
      <c r="T19" s="2"/>
      <c r="U19" s="2" t="n">
        <f aca="false">(F19+N19+P19)/O19</f>
        <v>9</v>
      </c>
      <c r="V19" s="2" t="n">
        <f aca="false">(F19+N19)/O19</f>
        <v>5.71636827641761</v>
      </c>
      <c r="W19" s="2" t="n">
        <v>41.9635</v>
      </c>
      <c r="X19" s="2" t="n">
        <v>25.8593333333333</v>
      </c>
      <c r="Y19" s="2" t="n">
        <v>30.4964</v>
      </c>
      <c r="Z19" s="2" t="n">
        <v>26.9874</v>
      </c>
      <c r="AA19" s="2" t="n">
        <v>33.0118</v>
      </c>
      <c r="AB19" s="2" t="n">
        <v>30.4958</v>
      </c>
      <c r="AC19" s="2" t="n">
        <v>0</v>
      </c>
      <c r="AD19" s="2" t="n">
        <v>0</v>
      </c>
      <c r="AE19" s="2" t="n">
        <v>0</v>
      </c>
      <c r="AF19" s="2" t="n">
        <v>0</v>
      </c>
      <c r="AG19" s="14" t="s">
        <v>59</v>
      </c>
      <c r="AH19" s="2" t="n">
        <f aca="false">ROUND(Q19*G19,0)</f>
        <v>184</v>
      </c>
      <c r="AI19" s="2" t="n">
        <f aca="false">ROUND(R19*G19,0)</f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customFormat="false" ht="13.8" hidden="false" customHeight="false" outlineLevel="0" collapsed="false">
      <c r="A20" s="11" t="s">
        <v>60</v>
      </c>
      <c r="B20" s="11" t="s">
        <v>39</v>
      </c>
      <c r="C20" s="11"/>
      <c r="D20" s="11"/>
      <c r="E20" s="11"/>
      <c r="F20" s="11"/>
      <c r="G20" s="12" t="n">
        <v>0</v>
      </c>
      <c r="H20" s="11" t="n">
        <v>60</v>
      </c>
      <c r="I20" s="11" t="s">
        <v>40</v>
      </c>
      <c r="J20" s="11"/>
      <c r="K20" s="11" t="n">
        <f aca="false">E20-J20</f>
        <v>0</v>
      </c>
      <c r="L20" s="11"/>
      <c r="M20" s="11"/>
      <c r="N20" s="11"/>
      <c r="O20" s="11" t="n">
        <f aca="false">E20/5</f>
        <v>0</v>
      </c>
      <c r="P20" s="13"/>
      <c r="Q20" s="9" t="n">
        <f aca="false">P20-R20</f>
        <v>0</v>
      </c>
      <c r="R20" s="13"/>
      <c r="S20" s="13"/>
      <c r="T20" s="11"/>
      <c r="U20" s="11" t="e">
        <f aca="false">(F20+N20+P20)/O20</f>
        <v>#DIV/0!</v>
      </c>
      <c r="V20" s="11" t="e">
        <f aca="false">(F20+N20)/O20</f>
        <v>#DIV/0!</v>
      </c>
      <c r="W20" s="11" t="n">
        <v>-0.2225</v>
      </c>
      <c r="X20" s="11" t="n">
        <v>-0.296666666666667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  <c r="AE20" s="11" t="n">
        <v>0</v>
      </c>
      <c r="AF20" s="11" t="n">
        <v>0</v>
      </c>
      <c r="AG20" s="11" t="s">
        <v>53</v>
      </c>
      <c r="AH20" s="2" t="n">
        <f aca="false">ROUND(Q20*G20,0)</f>
        <v>0</v>
      </c>
      <c r="AI20" s="2" t="n">
        <f aca="false">ROUND(R20*G20,0)</f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customFormat="false" ht="13.8" hidden="false" customHeight="false" outlineLevel="0" collapsed="false">
      <c r="A21" s="2" t="s">
        <v>61</v>
      </c>
      <c r="B21" s="2" t="s">
        <v>39</v>
      </c>
      <c r="C21" s="2" t="n">
        <v>4496.435</v>
      </c>
      <c r="D21" s="2" t="n">
        <v>823.73</v>
      </c>
      <c r="E21" s="2" t="n">
        <v>2586.699</v>
      </c>
      <c r="F21" s="2" t="n">
        <v>2376.81</v>
      </c>
      <c r="G21" s="3" t="n">
        <v>1</v>
      </c>
      <c r="H21" s="2" t="n">
        <v>60</v>
      </c>
      <c r="I21" s="2" t="s">
        <v>40</v>
      </c>
      <c r="J21" s="2" t="n">
        <v>2432.378</v>
      </c>
      <c r="K21" s="2" t="n">
        <f aca="false">E21-J21</f>
        <v>154.321</v>
      </c>
      <c r="L21" s="2"/>
      <c r="M21" s="2"/>
      <c r="N21" s="2" t="n">
        <v>1228.79506666667</v>
      </c>
      <c r="O21" s="2" t="n">
        <f aca="false">E21/5</f>
        <v>517.3398</v>
      </c>
      <c r="P21" s="9" t="n">
        <f aca="false">10*O21-N21-F21</f>
        <v>1567.79293333333</v>
      </c>
      <c r="Q21" s="9" t="n">
        <f aca="false">P21-R21</f>
        <v>1017.79293333333</v>
      </c>
      <c r="R21" s="9" t="n">
        <v>550</v>
      </c>
      <c r="S21" s="9"/>
      <c r="T21" s="2"/>
      <c r="U21" s="2" t="n">
        <f aca="false">(F21+N21+P21)/O21</f>
        <v>10</v>
      </c>
      <c r="V21" s="2" t="n">
        <f aca="false">(F21+N21)/O21</f>
        <v>6.96951030380161</v>
      </c>
      <c r="W21" s="2" t="n">
        <v>504.399</v>
      </c>
      <c r="X21" s="2" t="n">
        <v>486.942333333333</v>
      </c>
      <c r="Y21" s="2" t="n">
        <v>702.2062</v>
      </c>
      <c r="Z21" s="2" t="n">
        <v>549.3122</v>
      </c>
      <c r="AA21" s="2" t="n">
        <v>545.5182</v>
      </c>
      <c r="AB21" s="2" t="n">
        <v>563.8482</v>
      </c>
      <c r="AC21" s="2" t="n">
        <v>703.472</v>
      </c>
      <c r="AD21" s="2" t="n">
        <v>656.7026</v>
      </c>
      <c r="AE21" s="2" t="n">
        <v>750.8052</v>
      </c>
      <c r="AF21" s="2" t="n">
        <v>721.3308</v>
      </c>
      <c r="AG21" s="2"/>
      <c r="AH21" s="2" t="n">
        <f aca="false">ROUND(Q21*G21,0)</f>
        <v>1018</v>
      </c>
      <c r="AI21" s="2" t="n">
        <f aca="false">ROUND(R21*G21,0)</f>
        <v>550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customFormat="false" ht="13.8" hidden="false" customHeight="false" outlineLevel="0" collapsed="false">
      <c r="A22" s="2" t="s">
        <v>62</v>
      </c>
      <c r="B22" s="2" t="s">
        <v>39</v>
      </c>
      <c r="C22" s="2" t="n">
        <v>759.628</v>
      </c>
      <c r="D22" s="2" t="n">
        <v>116.05</v>
      </c>
      <c r="E22" s="2" t="n">
        <v>312.135</v>
      </c>
      <c r="F22" s="2" t="n">
        <v>506.588</v>
      </c>
      <c r="G22" s="3" t="n">
        <v>1</v>
      </c>
      <c r="H22" s="2" t="n">
        <v>60</v>
      </c>
      <c r="I22" s="2" t="s">
        <v>40</v>
      </c>
      <c r="J22" s="2" t="n">
        <v>295.8</v>
      </c>
      <c r="K22" s="2" t="n">
        <f aca="false">E22-J22</f>
        <v>16.335</v>
      </c>
      <c r="L22" s="2"/>
      <c r="M22" s="2"/>
      <c r="N22" s="2"/>
      <c r="O22" s="2" t="n">
        <f aca="false">E22/5</f>
        <v>62.427</v>
      </c>
      <c r="P22" s="9" t="n">
        <f aca="false">10*O22-N22-F22</f>
        <v>117.682</v>
      </c>
      <c r="Q22" s="9" t="n">
        <f aca="false">P22-R22</f>
        <v>117.682</v>
      </c>
      <c r="R22" s="9"/>
      <c r="S22" s="9"/>
      <c r="T22" s="2"/>
      <c r="U22" s="2" t="n">
        <f aca="false">(F22+N22+P22)/O22</f>
        <v>10</v>
      </c>
      <c r="V22" s="2" t="n">
        <f aca="false">(F22+N22)/O22</f>
        <v>8.11488618706649</v>
      </c>
      <c r="W22" s="2" t="n">
        <v>62.5075</v>
      </c>
      <c r="X22" s="2" t="n">
        <v>58.9406666666667</v>
      </c>
      <c r="Y22" s="2" t="n">
        <v>90.2536</v>
      </c>
      <c r="Z22" s="2" t="n">
        <v>78.9812</v>
      </c>
      <c r="AA22" s="2" t="n">
        <v>73.7034</v>
      </c>
      <c r="AB22" s="2" t="n">
        <v>90.655</v>
      </c>
      <c r="AC22" s="2" t="n">
        <v>131.0632</v>
      </c>
      <c r="AD22" s="2" t="n">
        <v>108.6734</v>
      </c>
      <c r="AE22" s="2" t="n">
        <v>141.6572</v>
      </c>
      <c r="AF22" s="2" t="n">
        <v>128.5712</v>
      </c>
      <c r="AG22" s="10" t="s">
        <v>41</v>
      </c>
      <c r="AH22" s="2" t="n">
        <f aca="false">ROUND(Q22*G22,0)</f>
        <v>118</v>
      </c>
      <c r="AI22" s="2" t="n">
        <f aca="false">ROUND(R22*G22,0)</f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customFormat="false" ht="13.8" hidden="false" customHeight="false" outlineLevel="0" collapsed="false">
      <c r="A23" s="2" t="s">
        <v>63</v>
      </c>
      <c r="B23" s="2" t="s">
        <v>39</v>
      </c>
      <c r="C23" s="2" t="n">
        <v>981.235</v>
      </c>
      <c r="D23" s="2" t="n">
        <v>42.338</v>
      </c>
      <c r="E23" s="2" t="n">
        <v>421.737</v>
      </c>
      <c r="F23" s="2" t="n">
        <v>542.837</v>
      </c>
      <c r="G23" s="3" t="n">
        <v>1</v>
      </c>
      <c r="H23" s="2" t="n">
        <v>60</v>
      </c>
      <c r="I23" s="2" t="s">
        <v>40</v>
      </c>
      <c r="J23" s="2" t="n">
        <v>393.92</v>
      </c>
      <c r="K23" s="2" t="n">
        <f aca="false">E23-J23</f>
        <v>27.817</v>
      </c>
      <c r="L23" s="2"/>
      <c r="M23" s="2"/>
      <c r="N23" s="2"/>
      <c r="O23" s="2" t="n">
        <f aca="false">E23/5</f>
        <v>84.3474</v>
      </c>
      <c r="P23" s="9" t="n">
        <f aca="false">10*O23-N23-F23</f>
        <v>300.637</v>
      </c>
      <c r="Q23" s="9" t="n">
        <f aca="false">P23-R23</f>
        <v>300.637</v>
      </c>
      <c r="R23" s="9"/>
      <c r="S23" s="9"/>
      <c r="T23" s="2"/>
      <c r="U23" s="2" t="n">
        <f aca="false">(F23+N23+P23)/O23</f>
        <v>10</v>
      </c>
      <c r="V23" s="2" t="n">
        <f aca="false">(F23+N23)/O23</f>
        <v>6.43572890213569</v>
      </c>
      <c r="W23" s="2" t="n">
        <v>77.685</v>
      </c>
      <c r="X23" s="2" t="n">
        <v>73.4996666666667</v>
      </c>
      <c r="Y23" s="2" t="n">
        <v>120.1572</v>
      </c>
      <c r="Z23" s="2" t="n">
        <v>103.4046</v>
      </c>
      <c r="AA23" s="2" t="n">
        <v>100.2086</v>
      </c>
      <c r="AB23" s="2" t="n">
        <v>113.5814</v>
      </c>
      <c r="AC23" s="2" t="n">
        <v>144.573</v>
      </c>
      <c r="AD23" s="2" t="n">
        <v>122.7026</v>
      </c>
      <c r="AE23" s="2" t="n">
        <v>204.7876</v>
      </c>
      <c r="AF23" s="2" t="n">
        <v>179.6778</v>
      </c>
      <c r="AG23" s="2"/>
      <c r="AH23" s="2" t="n">
        <f aca="false">ROUND(Q23*G23,0)</f>
        <v>301</v>
      </c>
      <c r="AI23" s="2" t="n">
        <f aca="false">ROUND(R23*G23,0)</f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customFormat="false" ht="13.8" hidden="false" customHeight="false" outlineLevel="0" collapsed="false">
      <c r="A24" s="2" t="s">
        <v>64</v>
      </c>
      <c r="B24" s="2" t="s">
        <v>39</v>
      </c>
      <c r="C24" s="2" t="n">
        <v>2874.708</v>
      </c>
      <c r="D24" s="2"/>
      <c r="E24" s="2" t="n">
        <v>1313.605</v>
      </c>
      <c r="F24" s="2" t="n">
        <v>1364.594</v>
      </c>
      <c r="G24" s="3" t="n">
        <v>1</v>
      </c>
      <c r="H24" s="2" t="n">
        <v>60</v>
      </c>
      <c r="I24" s="2" t="s">
        <v>40</v>
      </c>
      <c r="J24" s="2" t="n">
        <v>1229.85</v>
      </c>
      <c r="K24" s="2" t="n">
        <f aca="false">E24-J24</f>
        <v>83.7550000000001</v>
      </c>
      <c r="L24" s="2"/>
      <c r="M24" s="2"/>
      <c r="N24" s="2" t="n">
        <v>510.621</v>
      </c>
      <c r="O24" s="2" t="n">
        <f aca="false">E24/5</f>
        <v>262.721</v>
      </c>
      <c r="P24" s="9" t="n">
        <f aca="false">10*O24-N24-F24</f>
        <v>751.995</v>
      </c>
      <c r="Q24" s="9" t="n">
        <f aca="false">P24-R24</f>
        <v>751.995</v>
      </c>
      <c r="R24" s="9"/>
      <c r="S24" s="9"/>
      <c r="T24" s="2"/>
      <c r="U24" s="2" t="n">
        <f aca="false">(F24+N24+P24)/O24</f>
        <v>10</v>
      </c>
      <c r="V24" s="2" t="n">
        <f aca="false">(F24+N24)/O24</f>
        <v>7.13766695467816</v>
      </c>
      <c r="W24" s="2" t="n">
        <v>260.767</v>
      </c>
      <c r="X24" s="2" t="n">
        <v>240.612666666667</v>
      </c>
      <c r="Y24" s="2" t="n">
        <v>415.3194</v>
      </c>
      <c r="Z24" s="2" t="n">
        <v>349.5024</v>
      </c>
      <c r="AA24" s="2" t="n">
        <v>305.7938</v>
      </c>
      <c r="AB24" s="2" t="n">
        <v>347.1146</v>
      </c>
      <c r="AC24" s="2" t="n">
        <v>380.8</v>
      </c>
      <c r="AD24" s="2" t="n">
        <v>331.7896</v>
      </c>
      <c r="AE24" s="2" t="n">
        <v>372.5818</v>
      </c>
      <c r="AF24" s="2" t="n">
        <v>401.3152</v>
      </c>
      <c r="AG24" s="2"/>
      <c r="AH24" s="2" t="n">
        <f aca="false">ROUND(Q24*G24,0)</f>
        <v>752</v>
      </c>
      <c r="AI24" s="2" t="n">
        <f aca="false">ROUND(R24*G24,0)</f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customFormat="false" ht="13.8" hidden="false" customHeight="false" outlineLevel="0" collapsed="false">
      <c r="A25" s="11" t="s">
        <v>65</v>
      </c>
      <c r="B25" s="11" t="s">
        <v>39</v>
      </c>
      <c r="C25" s="11"/>
      <c r="D25" s="11"/>
      <c r="E25" s="11"/>
      <c r="F25" s="11"/>
      <c r="G25" s="12" t="n">
        <v>0</v>
      </c>
      <c r="H25" s="11" t="n">
        <v>30</v>
      </c>
      <c r="I25" s="11" t="s">
        <v>40</v>
      </c>
      <c r="J25" s="11"/>
      <c r="K25" s="11" t="n">
        <f aca="false">E25-J25</f>
        <v>0</v>
      </c>
      <c r="L25" s="11"/>
      <c r="M25" s="11"/>
      <c r="N25" s="11"/>
      <c r="O25" s="11" t="n">
        <f aca="false">E25/5</f>
        <v>0</v>
      </c>
      <c r="P25" s="13"/>
      <c r="Q25" s="9" t="n">
        <f aca="false">P25-R25</f>
        <v>0</v>
      </c>
      <c r="R25" s="13"/>
      <c r="S25" s="13"/>
      <c r="T25" s="11"/>
      <c r="U25" s="11" t="e">
        <f aca="false">(F25+N25+P25)/O25</f>
        <v>#DIV/0!</v>
      </c>
      <c r="V25" s="11" t="e">
        <f aca="false">(F25+N25)/O25</f>
        <v>#DIV/0!</v>
      </c>
      <c r="W25" s="11" t="n">
        <v>0</v>
      </c>
      <c r="X25" s="11" t="n">
        <v>0</v>
      </c>
      <c r="Y25" s="11" t="n">
        <v>0</v>
      </c>
      <c r="Z25" s="11" t="n">
        <v>-0.0724</v>
      </c>
      <c r="AA25" s="11" t="n">
        <v>0</v>
      </c>
      <c r="AB25" s="11" t="n">
        <v>0</v>
      </c>
      <c r="AC25" s="11" t="n">
        <v>0.1506</v>
      </c>
      <c r="AD25" s="11" t="n">
        <v>0.1506</v>
      </c>
      <c r="AE25" s="11" t="n">
        <v>0</v>
      </c>
      <c r="AF25" s="11" t="n">
        <v>-0.03</v>
      </c>
      <c r="AG25" s="11" t="s">
        <v>53</v>
      </c>
      <c r="AH25" s="2" t="n">
        <f aca="false">ROUND(Q25*G25,0)</f>
        <v>0</v>
      </c>
      <c r="AI25" s="2" t="n">
        <f aca="false">ROUND(R25*G25,0)</f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customFormat="false" ht="13.8" hidden="false" customHeight="false" outlineLevel="0" collapsed="false">
      <c r="A26" s="11" t="s">
        <v>66</v>
      </c>
      <c r="B26" s="11" t="s">
        <v>39</v>
      </c>
      <c r="C26" s="11"/>
      <c r="D26" s="11"/>
      <c r="E26" s="11"/>
      <c r="F26" s="11"/>
      <c r="G26" s="12" t="n">
        <v>0</v>
      </c>
      <c r="H26" s="11" t="n">
        <v>30</v>
      </c>
      <c r="I26" s="11" t="s">
        <v>40</v>
      </c>
      <c r="J26" s="11"/>
      <c r="K26" s="11" t="n">
        <f aca="false">E26-J26</f>
        <v>0</v>
      </c>
      <c r="L26" s="11"/>
      <c r="M26" s="11"/>
      <c r="N26" s="11"/>
      <c r="O26" s="11" t="n">
        <f aca="false">E26/5</f>
        <v>0</v>
      </c>
      <c r="P26" s="13"/>
      <c r="Q26" s="9" t="n">
        <f aca="false">P26-R26</f>
        <v>0</v>
      </c>
      <c r="R26" s="13"/>
      <c r="S26" s="13"/>
      <c r="T26" s="11"/>
      <c r="U26" s="11" t="e">
        <f aca="false">(F26+N26+P26)/O26</f>
        <v>#DIV/0!</v>
      </c>
      <c r="V26" s="11" t="e">
        <f aca="false">(F26+N26)/O26</f>
        <v>#DIV/0!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11" t="n">
        <v>0</v>
      </c>
      <c r="AE26" s="11" t="n">
        <v>0</v>
      </c>
      <c r="AF26" s="11" t="n">
        <v>0</v>
      </c>
      <c r="AG26" s="11" t="s">
        <v>53</v>
      </c>
      <c r="AH26" s="2" t="n">
        <f aca="false">ROUND(Q26*G26,0)</f>
        <v>0</v>
      </c>
      <c r="AI26" s="2" t="n">
        <f aca="false">ROUND(R26*G26,0)</f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customFormat="false" ht="13.8" hidden="false" customHeight="false" outlineLevel="0" collapsed="false">
      <c r="A27" s="2" t="s">
        <v>67</v>
      </c>
      <c r="B27" s="2" t="s">
        <v>39</v>
      </c>
      <c r="C27" s="2" t="n">
        <v>1117.3</v>
      </c>
      <c r="D27" s="2" t="n">
        <v>208.26</v>
      </c>
      <c r="E27" s="2" t="n">
        <v>637.953</v>
      </c>
      <c r="F27" s="2" t="n">
        <v>571.193</v>
      </c>
      <c r="G27" s="3" t="n">
        <v>1</v>
      </c>
      <c r="H27" s="2" t="n">
        <v>30</v>
      </c>
      <c r="I27" s="2" t="s">
        <v>40</v>
      </c>
      <c r="J27" s="2" t="n">
        <v>682.1</v>
      </c>
      <c r="K27" s="2" t="n">
        <f aca="false">E27-J27</f>
        <v>-44.1470000000001</v>
      </c>
      <c r="L27" s="2"/>
      <c r="M27" s="2"/>
      <c r="N27" s="2" t="n">
        <v>148.77825</v>
      </c>
      <c r="O27" s="2" t="n">
        <f aca="false">E27/5</f>
        <v>127.5906</v>
      </c>
      <c r="P27" s="9" t="n">
        <f aca="false">10*O27-N27-F27</f>
        <v>555.93475</v>
      </c>
      <c r="Q27" s="9" t="n">
        <f aca="false">P27-R27</f>
        <v>555.93475</v>
      </c>
      <c r="R27" s="9"/>
      <c r="S27" s="9"/>
      <c r="T27" s="2"/>
      <c r="U27" s="2" t="n">
        <f aca="false">(F27+N27+P27)/O27</f>
        <v>10</v>
      </c>
      <c r="V27" s="2" t="n">
        <f aca="false">(F27+N27)/O27</f>
        <v>5.64282360926275</v>
      </c>
      <c r="W27" s="2" t="n">
        <v>111.66475</v>
      </c>
      <c r="X27" s="2" t="n">
        <v>95.2346666666667</v>
      </c>
      <c r="Y27" s="2" t="n">
        <v>157.3912</v>
      </c>
      <c r="Z27" s="2" t="n">
        <v>153.3114</v>
      </c>
      <c r="AA27" s="2" t="n">
        <v>156.1984</v>
      </c>
      <c r="AB27" s="2" t="n">
        <v>184.7446</v>
      </c>
      <c r="AC27" s="2" t="n">
        <v>175.2082</v>
      </c>
      <c r="AD27" s="2" t="n">
        <v>144.8006</v>
      </c>
      <c r="AE27" s="2" t="n">
        <v>205.6418</v>
      </c>
      <c r="AF27" s="2" t="n">
        <v>193.3802</v>
      </c>
      <c r="AG27" s="2"/>
      <c r="AH27" s="2" t="n">
        <f aca="false">ROUND(Q27*G27,0)</f>
        <v>556</v>
      </c>
      <c r="AI27" s="2" t="n">
        <f aca="false">ROUND(R27*G27,0)</f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customFormat="false" ht="13.8" hidden="false" customHeight="false" outlineLevel="0" collapsed="false">
      <c r="A28" s="11" t="s">
        <v>68</v>
      </c>
      <c r="B28" s="11" t="s">
        <v>39</v>
      </c>
      <c r="C28" s="11"/>
      <c r="D28" s="11"/>
      <c r="E28" s="11"/>
      <c r="F28" s="11"/>
      <c r="G28" s="12" t="n">
        <v>0</v>
      </c>
      <c r="H28" s="11" t="n">
        <v>45</v>
      </c>
      <c r="I28" s="11" t="s">
        <v>40</v>
      </c>
      <c r="J28" s="11"/>
      <c r="K28" s="11" t="n">
        <f aca="false">E28-J28</f>
        <v>0</v>
      </c>
      <c r="L28" s="11"/>
      <c r="M28" s="11"/>
      <c r="N28" s="11"/>
      <c r="O28" s="11" t="n">
        <f aca="false">E28/5</f>
        <v>0</v>
      </c>
      <c r="P28" s="13"/>
      <c r="Q28" s="9" t="n">
        <f aca="false">P28-R28</f>
        <v>0</v>
      </c>
      <c r="R28" s="13"/>
      <c r="S28" s="13"/>
      <c r="T28" s="11"/>
      <c r="U28" s="11" t="e">
        <f aca="false">(F28+N28+P28)/O28</f>
        <v>#DIV/0!</v>
      </c>
      <c r="V28" s="11" t="e">
        <f aca="false">(F28+N28)/O28</f>
        <v>#DIV/0!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0</v>
      </c>
      <c r="AC28" s="11" t="n">
        <v>0</v>
      </c>
      <c r="AD28" s="11" t="n">
        <v>0</v>
      </c>
      <c r="AE28" s="11" t="n">
        <v>0</v>
      </c>
      <c r="AF28" s="11" t="n">
        <v>0</v>
      </c>
      <c r="AG28" s="11" t="s">
        <v>53</v>
      </c>
      <c r="AH28" s="2" t="n">
        <f aca="false">ROUND(Q28*G28,0)</f>
        <v>0</v>
      </c>
      <c r="AI28" s="2" t="n">
        <f aca="false">ROUND(R28*G28,0)</f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customFormat="false" ht="13.8" hidden="false" customHeight="false" outlineLevel="0" collapsed="false">
      <c r="A29" s="2" t="s">
        <v>69</v>
      </c>
      <c r="B29" s="2" t="s">
        <v>39</v>
      </c>
      <c r="C29" s="2" t="n">
        <v>5360.166</v>
      </c>
      <c r="D29" s="2" t="n">
        <v>2161.578</v>
      </c>
      <c r="E29" s="2" t="n">
        <v>4495.184</v>
      </c>
      <c r="F29" s="2" t="n">
        <v>2548.026</v>
      </c>
      <c r="G29" s="3" t="n">
        <v>1</v>
      </c>
      <c r="H29" s="2" t="n">
        <v>40</v>
      </c>
      <c r="I29" s="2" t="s">
        <v>40</v>
      </c>
      <c r="J29" s="2" t="n">
        <v>4222.1</v>
      </c>
      <c r="K29" s="2" t="n">
        <f aca="false">E29-J29</f>
        <v>273.084</v>
      </c>
      <c r="L29" s="2"/>
      <c r="M29" s="2"/>
      <c r="N29" s="2" t="n">
        <v>1381.35998666667</v>
      </c>
      <c r="O29" s="2" t="n">
        <f aca="false">E29/5</f>
        <v>899.0368</v>
      </c>
      <c r="P29" s="9" t="n">
        <f aca="false">9*O29-N29-F29</f>
        <v>4161.94521333333</v>
      </c>
      <c r="Q29" s="9" t="n">
        <f aca="false">P29-R29</f>
        <v>2161.94521333333</v>
      </c>
      <c r="R29" s="9" t="n">
        <v>2000</v>
      </c>
      <c r="S29" s="9"/>
      <c r="T29" s="2"/>
      <c r="U29" s="2" t="n">
        <f aca="false">(F29+N29+P29)/O29</f>
        <v>9</v>
      </c>
      <c r="V29" s="2" t="n">
        <f aca="false">(F29+N29)/O29</f>
        <v>4.37066200923774</v>
      </c>
      <c r="W29" s="2" t="n">
        <v>698.62625</v>
      </c>
      <c r="X29" s="2" t="n">
        <v>698.834333333333</v>
      </c>
      <c r="Y29" s="2" t="n">
        <v>825.8824</v>
      </c>
      <c r="Z29" s="2" t="n">
        <v>719.688</v>
      </c>
      <c r="AA29" s="2" t="n">
        <v>806.4184</v>
      </c>
      <c r="AB29" s="2" t="n">
        <v>871.8442</v>
      </c>
      <c r="AC29" s="2" t="n">
        <v>955.5082</v>
      </c>
      <c r="AD29" s="2" t="n">
        <v>901.3984</v>
      </c>
      <c r="AE29" s="2" t="n">
        <v>901.1496</v>
      </c>
      <c r="AF29" s="2" t="n">
        <v>938.7344</v>
      </c>
      <c r="AG29" s="2"/>
      <c r="AH29" s="2" t="n">
        <f aca="false">ROUND(Q29*G29,0)</f>
        <v>2162</v>
      </c>
      <c r="AI29" s="2" t="n">
        <f aca="false">ROUND(R29*G29,0)</f>
        <v>2000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customFormat="false" ht="13.8" hidden="false" customHeight="false" outlineLevel="0" collapsed="false">
      <c r="A30" s="11" t="s">
        <v>70</v>
      </c>
      <c r="B30" s="11" t="s">
        <v>39</v>
      </c>
      <c r="C30" s="11"/>
      <c r="D30" s="11"/>
      <c r="E30" s="11"/>
      <c r="F30" s="11"/>
      <c r="G30" s="12" t="n">
        <v>0</v>
      </c>
      <c r="H30" s="11" t="n">
        <v>40</v>
      </c>
      <c r="I30" s="11" t="s">
        <v>40</v>
      </c>
      <c r="J30" s="11"/>
      <c r="K30" s="11" t="n">
        <f aca="false">E30-J30</f>
        <v>0</v>
      </c>
      <c r="L30" s="11"/>
      <c r="M30" s="11"/>
      <c r="N30" s="11"/>
      <c r="O30" s="11" t="n">
        <f aca="false">E30/5</f>
        <v>0</v>
      </c>
      <c r="P30" s="13"/>
      <c r="Q30" s="9" t="n">
        <f aca="false">P30-R30</f>
        <v>0</v>
      </c>
      <c r="R30" s="13"/>
      <c r="S30" s="13"/>
      <c r="T30" s="11"/>
      <c r="U30" s="11" t="e">
        <f aca="false">(F30+N30+P30)/O30</f>
        <v>#DIV/0!</v>
      </c>
      <c r="V30" s="11" t="e">
        <f aca="false">(F30+N30)/O30</f>
        <v>#DIV/0!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0</v>
      </c>
      <c r="AC30" s="11" t="n">
        <v>0</v>
      </c>
      <c r="AD30" s="11" t="n">
        <v>0</v>
      </c>
      <c r="AE30" s="11" t="n">
        <v>0</v>
      </c>
      <c r="AF30" s="11" t="n">
        <v>0</v>
      </c>
      <c r="AG30" s="11" t="s">
        <v>53</v>
      </c>
      <c r="AH30" s="2" t="n">
        <f aca="false">ROUND(Q30*G30,0)</f>
        <v>0</v>
      </c>
      <c r="AI30" s="2" t="n">
        <f aca="false">ROUND(R30*G30,0)</f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customFormat="false" ht="13.8" hidden="false" customHeight="false" outlineLevel="0" collapsed="false">
      <c r="A31" s="11" t="s">
        <v>71</v>
      </c>
      <c r="B31" s="11" t="s">
        <v>39</v>
      </c>
      <c r="C31" s="11"/>
      <c r="D31" s="11"/>
      <c r="E31" s="11"/>
      <c r="F31" s="11"/>
      <c r="G31" s="12" t="n">
        <v>0</v>
      </c>
      <c r="H31" s="11" t="n">
        <v>30</v>
      </c>
      <c r="I31" s="11" t="s">
        <v>40</v>
      </c>
      <c r="J31" s="11"/>
      <c r="K31" s="11" t="n">
        <f aca="false">E31-J31</f>
        <v>0</v>
      </c>
      <c r="L31" s="11"/>
      <c r="M31" s="11"/>
      <c r="N31" s="11"/>
      <c r="O31" s="11" t="n">
        <f aca="false">E31/5</f>
        <v>0</v>
      </c>
      <c r="P31" s="13"/>
      <c r="Q31" s="9" t="n">
        <f aca="false">P31-R31</f>
        <v>0</v>
      </c>
      <c r="R31" s="13"/>
      <c r="S31" s="13"/>
      <c r="T31" s="11"/>
      <c r="U31" s="11" t="e">
        <f aca="false">(F31+N31+P31)/O31</f>
        <v>#DIV/0!</v>
      </c>
      <c r="V31" s="11" t="e">
        <f aca="false">(F31+N31)/O31</f>
        <v>#DIV/0!</v>
      </c>
      <c r="W31" s="11" t="n">
        <v>0</v>
      </c>
      <c r="X31" s="11" t="n">
        <v>0</v>
      </c>
      <c r="Y31" s="11" t="n">
        <v>0</v>
      </c>
      <c r="Z31" s="11" t="n">
        <v>0</v>
      </c>
      <c r="AA31" s="11" t="n">
        <v>0</v>
      </c>
      <c r="AB31" s="11" t="n">
        <v>0</v>
      </c>
      <c r="AC31" s="11" t="n">
        <v>0</v>
      </c>
      <c r="AD31" s="11" t="n">
        <v>0</v>
      </c>
      <c r="AE31" s="11" t="n">
        <v>0</v>
      </c>
      <c r="AF31" s="11" t="n">
        <v>0</v>
      </c>
      <c r="AG31" s="11" t="s">
        <v>53</v>
      </c>
      <c r="AH31" s="2" t="n">
        <f aca="false">ROUND(Q31*G31,0)</f>
        <v>0</v>
      </c>
      <c r="AI31" s="2" t="n">
        <f aca="false">ROUND(R31*G31,0)</f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customFormat="false" ht="13.8" hidden="false" customHeight="false" outlineLevel="0" collapsed="false">
      <c r="A32" s="11" t="s">
        <v>72</v>
      </c>
      <c r="B32" s="11" t="s">
        <v>39</v>
      </c>
      <c r="C32" s="11"/>
      <c r="D32" s="11"/>
      <c r="E32" s="11"/>
      <c r="F32" s="11"/>
      <c r="G32" s="12" t="n">
        <v>0</v>
      </c>
      <c r="H32" s="11" t="n">
        <v>50</v>
      </c>
      <c r="I32" s="11" t="s">
        <v>40</v>
      </c>
      <c r="J32" s="11"/>
      <c r="K32" s="11" t="n">
        <f aca="false">E32-J32</f>
        <v>0</v>
      </c>
      <c r="L32" s="11"/>
      <c r="M32" s="11"/>
      <c r="N32" s="11"/>
      <c r="O32" s="11" t="n">
        <f aca="false">E32/5</f>
        <v>0</v>
      </c>
      <c r="P32" s="13"/>
      <c r="Q32" s="9" t="n">
        <f aca="false">P32-R32</f>
        <v>0</v>
      </c>
      <c r="R32" s="13"/>
      <c r="S32" s="13"/>
      <c r="T32" s="11"/>
      <c r="U32" s="11" t="e">
        <f aca="false">(F32+N32+P32)/O32</f>
        <v>#DIV/0!</v>
      </c>
      <c r="V32" s="11" t="e">
        <f aca="false">(F32+N32)/O32</f>
        <v>#DIV/0!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  <c r="AE32" s="11" t="n">
        <v>0</v>
      </c>
      <c r="AF32" s="11" t="n">
        <v>0</v>
      </c>
      <c r="AG32" s="11" t="s">
        <v>53</v>
      </c>
      <c r="AH32" s="2" t="n">
        <f aca="false">ROUND(Q32*G32,0)</f>
        <v>0</v>
      </c>
      <c r="AI32" s="2" t="n">
        <f aca="false">ROUND(R32*G32,0)</f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customFormat="false" ht="13.8" hidden="false" customHeight="false" outlineLevel="0" collapsed="false">
      <c r="A33" s="2" t="s">
        <v>73</v>
      </c>
      <c r="B33" s="2" t="s">
        <v>39</v>
      </c>
      <c r="C33" s="2" t="n">
        <v>173.236</v>
      </c>
      <c r="D33" s="2"/>
      <c r="E33" s="2" t="n">
        <v>17.904</v>
      </c>
      <c r="F33" s="2" t="n">
        <v>153.875</v>
      </c>
      <c r="G33" s="3" t="n">
        <v>1</v>
      </c>
      <c r="H33" s="2" t="n">
        <v>50</v>
      </c>
      <c r="I33" s="2" t="s">
        <v>40</v>
      </c>
      <c r="J33" s="2" t="n">
        <v>20.1</v>
      </c>
      <c r="K33" s="2" t="n">
        <f aca="false">E33-J33</f>
        <v>-2.196</v>
      </c>
      <c r="L33" s="2"/>
      <c r="M33" s="2"/>
      <c r="N33" s="2"/>
      <c r="O33" s="2" t="n">
        <f aca="false">E33/5</f>
        <v>3.5808</v>
      </c>
      <c r="P33" s="9"/>
      <c r="Q33" s="9" t="n">
        <f aca="false">P33-R33</f>
        <v>0</v>
      </c>
      <c r="R33" s="9"/>
      <c r="S33" s="9"/>
      <c r="T33" s="2"/>
      <c r="U33" s="2" t="n">
        <f aca="false">(F33+N33+P33)/O33</f>
        <v>42.9722408400358</v>
      </c>
      <c r="V33" s="2" t="n">
        <f aca="false">(F33+N33)/O33</f>
        <v>42.9722408400358</v>
      </c>
      <c r="W33" s="2" t="n">
        <v>3.93525</v>
      </c>
      <c r="X33" s="2" t="n">
        <v>3.57333333333333</v>
      </c>
      <c r="Y33" s="2" t="n">
        <v>5.7528</v>
      </c>
      <c r="Z33" s="2" t="n">
        <v>4.901</v>
      </c>
      <c r="AA33" s="2" t="n">
        <v>7.3864</v>
      </c>
      <c r="AB33" s="2" t="n">
        <v>7.5184</v>
      </c>
      <c r="AC33" s="2" t="n">
        <v>4.7218</v>
      </c>
      <c r="AD33" s="2" t="n">
        <v>4.1548</v>
      </c>
      <c r="AE33" s="2" t="n">
        <v>22.0662</v>
      </c>
      <c r="AF33" s="2" t="n">
        <v>27.4294</v>
      </c>
      <c r="AG33" s="15" t="s">
        <v>74</v>
      </c>
      <c r="AH33" s="2" t="n">
        <f aca="false">ROUND(Q33*G33,0)</f>
        <v>0</v>
      </c>
      <c r="AI33" s="2" t="n">
        <f aca="false">ROUND(R33*G33,0)</f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customFormat="false" ht="13.8" hidden="false" customHeight="false" outlineLevel="0" collapsed="false">
      <c r="A34" s="2" t="s">
        <v>75</v>
      </c>
      <c r="B34" s="2" t="s">
        <v>45</v>
      </c>
      <c r="C34" s="2" t="n">
        <v>782.21</v>
      </c>
      <c r="D34" s="2" t="n">
        <v>1170</v>
      </c>
      <c r="E34" s="2" t="n">
        <v>968</v>
      </c>
      <c r="F34" s="2" t="n">
        <v>699.21</v>
      </c>
      <c r="G34" s="3" t="n">
        <v>0.4</v>
      </c>
      <c r="H34" s="2" t="n">
        <v>45</v>
      </c>
      <c r="I34" s="2" t="s">
        <v>40</v>
      </c>
      <c r="J34" s="2" t="n">
        <v>1042</v>
      </c>
      <c r="K34" s="2" t="n">
        <f aca="false">E34-J34</f>
        <v>-74</v>
      </c>
      <c r="L34" s="2"/>
      <c r="M34" s="2"/>
      <c r="N34" s="2" t="n">
        <v>494.583333333333</v>
      </c>
      <c r="O34" s="2" t="n">
        <f aca="false">E34/5</f>
        <v>193.6</v>
      </c>
      <c r="P34" s="9" t="n">
        <f aca="false">10*O34-N34-F34</f>
        <v>742.206666666667</v>
      </c>
      <c r="Q34" s="9" t="n">
        <f aca="false">P34-R34</f>
        <v>742.206666666667</v>
      </c>
      <c r="R34" s="9"/>
      <c r="S34" s="9"/>
      <c r="T34" s="2"/>
      <c r="U34" s="2" t="n">
        <f aca="false">(F34+N34+P34)/O34</f>
        <v>10</v>
      </c>
      <c r="V34" s="2" t="n">
        <f aca="false">(F34+N34)/O34</f>
        <v>6.16628787878788</v>
      </c>
      <c r="W34" s="2" t="n">
        <v>182.75</v>
      </c>
      <c r="X34" s="2" t="n">
        <v>173.666666666667</v>
      </c>
      <c r="Y34" s="2" t="n">
        <v>212.8</v>
      </c>
      <c r="Z34" s="2" t="n">
        <v>183</v>
      </c>
      <c r="AA34" s="2" t="n">
        <v>184.2</v>
      </c>
      <c r="AB34" s="2" t="n">
        <v>213.6</v>
      </c>
      <c r="AC34" s="2" t="n">
        <v>233.6</v>
      </c>
      <c r="AD34" s="2" t="n">
        <v>196.4</v>
      </c>
      <c r="AE34" s="2" t="n">
        <v>201.4</v>
      </c>
      <c r="AF34" s="2" t="n">
        <v>198.6</v>
      </c>
      <c r="AG34" s="2" t="s">
        <v>48</v>
      </c>
      <c r="AH34" s="2" t="n">
        <f aca="false">ROUND(Q34*G34,0)</f>
        <v>297</v>
      </c>
      <c r="AI34" s="2" t="n">
        <f aca="false">ROUND(R34*G34,0)</f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customFormat="false" ht="13.8" hidden="false" customHeight="false" outlineLevel="0" collapsed="false">
      <c r="A35" s="2" t="s">
        <v>76</v>
      </c>
      <c r="B35" s="2" t="s">
        <v>45</v>
      </c>
      <c r="C35" s="2" t="n">
        <v>510</v>
      </c>
      <c r="D35" s="2" t="n">
        <v>170</v>
      </c>
      <c r="E35" s="2" t="n">
        <v>258</v>
      </c>
      <c r="F35" s="2" t="n">
        <v>325</v>
      </c>
      <c r="G35" s="3" t="n">
        <v>0.45</v>
      </c>
      <c r="H35" s="2" t="n">
        <v>50</v>
      </c>
      <c r="I35" s="2" t="s">
        <v>40</v>
      </c>
      <c r="J35" s="2" t="n">
        <v>258</v>
      </c>
      <c r="K35" s="2" t="n">
        <f aca="false">E35-J35</f>
        <v>0</v>
      </c>
      <c r="L35" s="2"/>
      <c r="M35" s="2"/>
      <c r="N35" s="2" t="n">
        <v>16.75</v>
      </c>
      <c r="O35" s="2" t="n">
        <f aca="false">E35/5</f>
        <v>51.6</v>
      </c>
      <c r="P35" s="9" t="n">
        <f aca="false">10*O35-N35-F35</f>
        <v>174.25</v>
      </c>
      <c r="Q35" s="9" t="n">
        <f aca="false">P35-R35</f>
        <v>174.25</v>
      </c>
      <c r="R35" s="9"/>
      <c r="S35" s="9"/>
      <c r="T35" s="2"/>
      <c r="U35" s="2" t="n">
        <f aca="false">(F35+N35+P35)/O35</f>
        <v>10</v>
      </c>
      <c r="V35" s="2" t="n">
        <f aca="false">(F35+N35)/O35</f>
        <v>6.62306201550388</v>
      </c>
      <c r="W35" s="2" t="n">
        <v>51.25</v>
      </c>
      <c r="X35" s="2" t="n">
        <v>58</v>
      </c>
      <c r="Y35" s="2" t="n">
        <v>79.8</v>
      </c>
      <c r="Z35" s="2" t="n">
        <v>76.4</v>
      </c>
      <c r="AA35" s="2" t="n">
        <v>49.4</v>
      </c>
      <c r="AB35" s="2" t="n">
        <v>47.2</v>
      </c>
      <c r="AC35" s="2" t="n">
        <v>39.4</v>
      </c>
      <c r="AD35" s="2" t="n">
        <v>41.6</v>
      </c>
      <c r="AE35" s="2" t="n">
        <v>49.6</v>
      </c>
      <c r="AF35" s="2" t="n">
        <v>41.4</v>
      </c>
      <c r="AG35" s="2" t="s">
        <v>48</v>
      </c>
      <c r="AH35" s="2" t="n">
        <f aca="false">ROUND(Q35*G35,0)</f>
        <v>78</v>
      </c>
      <c r="AI35" s="2" t="n">
        <f aca="false">ROUND(R35*G35,0)</f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customFormat="false" ht="13.8" hidden="false" customHeight="false" outlineLevel="0" collapsed="false">
      <c r="A36" s="2" t="s">
        <v>77</v>
      </c>
      <c r="B36" s="2" t="s">
        <v>45</v>
      </c>
      <c r="C36" s="2" t="n">
        <v>873</v>
      </c>
      <c r="D36" s="2" t="n">
        <v>462</v>
      </c>
      <c r="E36" s="2" t="n">
        <v>688</v>
      </c>
      <c r="F36" s="2" t="n">
        <v>521</v>
      </c>
      <c r="G36" s="3" t="n">
        <v>0.4</v>
      </c>
      <c r="H36" s="2" t="n">
        <v>45</v>
      </c>
      <c r="I36" s="2" t="s">
        <v>40</v>
      </c>
      <c r="J36" s="2" t="n">
        <v>705</v>
      </c>
      <c r="K36" s="2" t="n">
        <f aca="false">E36-J36</f>
        <v>-17</v>
      </c>
      <c r="L36" s="2"/>
      <c r="M36" s="2"/>
      <c r="N36" s="2" t="n">
        <v>467.25</v>
      </c>
      <c r="O36" s="2" t="n">
        <f aca="false">E36/5</f>
        <v>137.6</v>
      </c>
      <c r="P36" s="9" t="n">
        <f aca="false">10*O36-N36-F36</f>
        <v>387.75</v>
      </c>
      <c r="Q36" s="9" t="n">
        <f aca="false">P36-R36</f>
        <v>387.75</v>
      </c>
      <c r="R36" s="9"/>
      <c r="S36" s="9"/>
      <c r="T36" s="2"/>
      <c r="U36" s="2" t="n">
        <f aca="false">(F36+N36+P36)/O36</f>
        <v>10</v>
      </c>
      <c r="V36" s="2" t="n">
        <f aca="false">(F36+N36)/O36</f>
        <v>7.18204941860465</v>
      </c>
      <c r="W36" s="2" t="n">
        <v>136.75</v>
      </c>
      <c r="X36" s="2" t="n">
        <v>122</v>
      </c>
      <c r="Y36" s="2" t="n">
        <v>118</v>
      </c>
      <c r="Z36" s="2" t="n">
        <v>111</v>
      </c>
      <c r="AA36" s="2" t="n">
        <v>122</v>
      </c>
      <c r="AB36" s="2" t="n">
        <v>144.2</v>
      </c>
      <c r="AC36" s="2" t="n">
        <v>178</v>
      </c>
      <c r="AD36" s="2" t="n">
        <v>149.6</v>
      </c>
      <c r="AE36" s="2" t="n">
        <v>150.8</v>
      </c>
      <c r="AF36" s="2" t="n">
        <v>156.8</v>
      </c>
      <c r="AG36" s="2"/>
      <c r="AH36" s="2" t="n">
        <f aca="false">ROUND(Q36*G36,0)</f>
        <v>155</v>
      </c>
      <c r="AI36" s="2" t="n">
        <f aca="false">ROUND(R36*G36,0)</f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customFormat="false" ht="13.8" hidden="false" customHeight="false" outlineLevel="0" collapsed="false">
      <c r="A37" s="2" t="s">
        <v>78</v>
      </c>
      <c r="B37" s="2" t="s">
        <v>39</v>
      </c>
      <c r="C37" s="2" t="n">
        <v>373.832</v>
      </c>
      <c r="D37" s="2"/>
      <c r="E37" s="2" t="n">
        <v>272.482</v>
      </c>
      <c r="F37" s="2" t="n">
        <v>75.427</v>
      </c>
      <c r="G37" s="3" t="n">
        <v>1</v>
      </c>
      <c r="H37" s="2" t="n">
        <v>45</v>
      </c>
      <c r="I37" s="2" t="s">
        <v>40</v>
      </c>
      <c r="J37" s="2" t="n">
        <v>263.1</v>
      </c>
      <c r="K37" s="2" t="n">
        <f aca="false">E37-J37</f>
        <v>9.38200000000001</v>
      </c>
      <c r="L37" s="2"/>
      <c r="M37" s="2"/>
      <c r="N37" s="2" t="n">
        <v>213.691</v>
      </c>
      <c r="O37" s="2" t="n">
        <f aca="false">E37/5</f>
        <v>54.4964</v>
      </c>
      <c r="P37" s="9" t="n">
        <f aca="false">10*O37-N37-F37</f>
        <v>255.846</v>
      </c>
      <c r="Q37" s="9" t="n">
        <f aca="false">P37-R37</f>
        <v>255.846</v>
      </c>
      <c r="R37" s="9"/>
      <c r="S37" s="9"/>
      <c r="T37" s="2"/>
      <c r="U37" s="2" t="n">
        <f aca="false">(F37+N37+P37)/O37</f>
        <v>10</v>
      </c>
      <c r="V37" s="2" t="n">
        <f aca="false">(F37+N37)/O37</f>
        <v>5.30526787090523</v>
      </c>
      <c r="W37" s="2" t="n">
        <v>42.358</v>
      </c>
      <c r="X37" s="2" t="n">
        <v>24.0893333333333</v>
      </c>
      <c r="Y37" s="2" t="n">
        <v>38.815</v>
      </c>
      <c r="Z37" s="2" t="n">
        <v>40.9802</v>
      </c>
      <c r="AA37" s="2" t="n">
        <v>57.7312</v>
      </c>
      <c r="AB37" s="2" t="n">
        <v>75.2622</v>
      </c>
      <c r="AC37" s="2" t="n">
        <v>94.3608</v>
      </c>
      <c r="AD37" s="2" t="n">
        <v>73.3258</v>
      </c>
      <c r="AE37" s="2" t="n">
        <v>102.4778</v>
      </c>
      <c r="AF37" s="2" t="n">
        <v>75.055</v>
      </c>
      <c r="AG37" s="10" t="s">
        <v>41</v>
      </c>
      <c r="AH37" s="2" t="n">
        <f aca="false">ROUND(Q37*G37,0)</f>
        <v>256</v>
      </c>
      <c r="AI37" s="2" t="n">
        <f aca="false">ROUND(R37*G37,0)</f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customFormat="false" ht="13.8" hidden="false" customHeight="false" outlineLevel="0" collapsed="false">
      <c r="A38" s="11" t="s">
        <v>79</v>
      </c>
      <c r="B38" s="11" t="s">
        <v>45</v>
      </c>
      <c r="C38" s="11"/>
      <c r="D38" s="11"/>
      <c r="E38" s="11" t="n">
        <v>-3</v>
      </c>
      <c r="F38" s="11"/>
      <c r="G38" s="12" t="n">
        <v>0</v>
      </c>
      <c r="H38" s="11" t="n">
        <v>45</v>
      </c>
      <c r="I38" s="11" t="s">
        <v>40</v>
      </c>
      <c r="J38" s="11"/>
      <c r="K38" s="11" t="n">
        <f aca="false">E38-J38</f>
        <v>-3</v>
      </c>
      <c r="L38" s="11"/>
      <c r="M38" s="11"/>
      <c r="N38" s="11"/>
      <c r="O38" s="11" t="n">
        <f aca="false">E38/5</f>
        <v>-0.6</v>
      </c>
      <c r="P38" s="13"/>
      <c r="Q38" s="9" t="n">
        <f aca="false">P38-R38</f>
        <v>0</v>
      </c>
      <c r="R38" s="13"/>
      <c r="S38" s="13"/>
      <c r="T38" s="11"/>
      <c r="U38" s="11" t="n">
        <f aca="false">(F38+N38+P38)/O38</f>
        <v>-0</v>
      </c>
      <c r="V38" s="11" t="n">
        <f aca="false">(F38+N38)/O38</f>
        <v>-0</v>
      </c>
      <c r="W38" s="11" t="n">
        <v>-0.5</v>
      </c>
      <c r="X38" s="11" t="n">
        <v>-0.333333333333333</v>
      </c>
      <c r="Y38" s="11" t="n">
        <v>-1</v>
      </c>
      <c r="Z38" s="11" t="n">
        <v>-1.2</v>
      </c>
      <c r="AA38" s="11" t="n">
        <v>-2.2</v>
      </c>
      <c r="AB38" s="11" t="n">
        <v>-2.6</v>
      </c>
      <c r="AC38" s="11" t="n">
        <v>1.2</v>
      </c>
      <c r="AD38" s="11" t="n">
        <v>6.2</v>
      </c>
      <c r="AE38" s="11" t="n">
        <v>17.6</v>
      </c>
      <c r="AF38" s="11" t="n">
        <v>18.2</v>
      </c>
      <c r="AG38" s="11" t="s">
        <v>53</v>
      </c>
      <c r="AH38" s="2" t="n">
        <f aca="false">ROUND(Q38*G38,0)</f>
        <v>0</v>
      </c>
      <c r="AI38" s="2" t="n">
        <f aca="false">ROUND(R38*G38,0)</f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customFormat="false" ht="13.8" hidden="false" customHeight="false" outlineLevel="0" collapsed="false">
      <c r="A39" s="2" t="s">
        <v>80</v>
      </c>
      <c r="B39" s="2" t="s">
        <v>45</v>
      </c>
      <c r="C39" s="2" t="n">
        <v>598</v>
      </c>
      <c r="D39" s="2"/>
      <c r="E39" s="2" t="n">
        <v>175</v>
      </c>
      <c r="F39" s="2" t="n">
        <v>165</v>
      </c>
      <c r="G39" s="3" t="n">
        <v>0.35</v>
      </c>
      <c r="H39" s="2" t="n">
        <v>40</v>
      </c>
      <c r="I39" s="2" t="s">
        <v>40</v>
      </c>
      <c r="J39" s="2" t="n">
        <v>203</v>
      </c>
      <c r="K39" s="2" t="n">
        <f aca="false">E39-J39</f>
        <v>-28</v>
      </c>
      <c r="L39" s="2"/>
      <c r="M39" s="2"/>
      <c r="N39" s="2"/>
      <c r="O39" s="2" t="n">
        <f aca="false">E39/5</f>
        <v>35</v>
      </c>
      <c r="P39" s="9" t="n">
        <f aca="false">10*O39-N39-F39</f>
        <v>185</v>
      </c>
      <c r="Q39" s="9" t="n">
        <f aca="false">P39-R39</f>
        <v>185</v>
      </c>
      <c r="R39" s="9"/>
      <c r="S39" s="9"/>
      <c r="T39" s="2"/>
      <c r="U39" s="2" t="n">
        <f aca="false">(F39+N39+P39)/O39</f>
        <v>10</v>
      </c>
      <c r="V39" s="2" t="n">
        <f aca="false">(F39+N39)/O39</f>
        <v>4.71428571428571</v>
      </c>
      <c r="W39" s="2" t="n">
        <v>40.5</v>
      </c>
      <c r="X39" s="2" t="n">
        <v>34</v>
      </c>
      <c r="Y39" s="2" t="n">
        <v>60.8</v>
      </c>
      <c r="Z39" s="2" t="n">
        <v>63.8</v>
      </c>
      <c r="AA39" s="2" t="n">
        <v>60.2</v>
      </c>
      <c r="AB39" s="2" t="n">
        <v>58</v>
      </c>
      <c r="AC39" s="2" t="n">
        <v>41.8</v>
      </c>
      <c r="AD39" s="2" t="n">
        <v>55.8</v>
      </c>
      <c r="AE39" s="2" t="n">
        <v>67.2</v>
      </c>
      <c r="AF39" s="2" t="n">
        <v>64.8</v>
      </c>
      <c r="AG39" s="10" t="s">
        <v>41</v>
      </c>
      <c r="AH39" s="2" t="n">
        <f aca="false">ROUND(Q39*G39,0)</f>
        <v>65</v>
      </c>
      <c r="AI39" s="2" t="n">
        <f aca="false">ROUND(R39*G39,0)</f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customFormat="false" ht="13.8" hidden="false" customHeight="false" outlineLevel="0" collapsed="false">
      <c r="A40" s="2" t="s">
        <v>81</v>
      </c>
      <c r="B40" s="2" t="s">
        <v>39</v>
      </c>
      <c r="C40" s="2" t="n">
        <v>133.903</v>
      </c>
      <c r="D40" s="2"/>
      <c r="E40" s="2" t="n">
        <v>46.074</v>
      </c>
      <c r="F40" s="2" t="n">
        <v>72.146</v>
      </c>
      <c r="G40" s="3" t="n">
        <v>1</v>
      </c>
      <c r="H40" s="2" t="n">
        <v>40</v>
      </c>
      <c r="I40" s="2" t="s">
        <v>40</v>
      </c>
      <c r="J40" s="2" t="n">
        <v>59.2</v>
      </c>
      <c r="K40" s="2" t="n">
        <f aca="false">E40-J40</f>
        <v>-13.126</v>
      </c>
      <c r="L40" s="2"/>
      <c r="M40" s="2"/>
      <c r="N40" s="2"/>
      <c r="O40" s="2" t="n">
        <f aca="false">E40/5</f>
        <v>9.2148</v>
      </c>
      <c r="P40" s="9" t="n">
        <f aca="false">10*O40-N40-F40</f>
        <v>20.002</v>
      </c>
      <c r="Q40" s="9" t="n">
        <f aca="false">P40-R40</f>
        <v>20.002</v>
      </c>
      <c r="R40" s="9"/>
      <c r="S40" s="9"/>
      <c r="T40" s="2"/>
      <c r="U40" s="2" t="n">
        <f aca="false">(F40+N40+P40)/O40</f>
        <v>10</v>
      </c>
      <c r="V40" s="2" t="n">
        <f aca="false">(F40+N40)/O40</f>
        <v>7.82936146199592</v>
      </c>
      <c r="W40" s="2" t="n">
        <v>5.797</v>
      </c>
      <c r="X40" s="2" t="n">
        <v>6.75866666666667</v>
      </c>
      <c r="Y40" s="2" t="n">
        <v>21.381</v>
      </c>
      <c r="Z40" s="2" t="n">
        <v>24.2452</v>
      </c>
      <c r="AA40" s="2" t="n">
        <v>12.8328</v>
      </c>
      <c r="AB40" s="2" t="n">
        <v>12.4092</v>
      </c>
      <c r="AC40" s="2" t="n">
        <v>18.09</v>
      </c>
      <c r="AD40" s="2" t="n">
        <v>17.3722</v>
      </c>
      <c r="AE40" s="2" t="n">
        <v>23.516</v>
      </c>
      <c r="AF40" s="2" t="n">
        <v>24.2232</v>
      </c>
      <c r="AG40" s="2"/>
      <c r="AH40" s="2" t="n">
        <f aca="false">ROUND(Q40*G40,0)</f>
        <v>20</v>
      </c>
      <c r="AI40" s="2" t="n">
        <f aca="false">ROUND(R40*G40,0)</f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customFormat="false" ht="13.8" hidden="false" customHeight="false" outlineLevel="0" collapsed="false">
      <c r="A41" s="2" t="s">
        <v>82</v>
      </c>
      <c r="B41" s="2" t="s">
        <v>45</v>
      </c>
      <c r="C41" s="2" t="n">
        <v>431</v>
      </c>
      <c r="D41" s="2" t="n">
        <v>234</v>
      </c>
      <c r="E41" s="2" t="n">
        <v>344</v>
      </c>
      <c r="F41" s="2" t="n">
        <v>255</v>
      </c>
      <c r="G41" s="3" t="n">
        <v>0.4</v>
      </c>
      <c r="H41" s="2" t="n">
        <v>40</v>
      </c>
      <c r="I41" s="2" t="s">
        <v>40</v>
      </c>
      <c r="J41" s="2" t="n">
        <v>357</v>
      </c>
      <c r="K41" s="2" t="n">
        <f aca="false">E41-J41</f>
        <v>-13</v>
      </c>
      <c r="L41" s="2"/>
      <c r="M41" s="2"/>
      <c r="N41" s="2" t="n">
        <v>268.833333333333</v>
      </c>
      <c r="O41" s="2" t="n">
        <f aca="false">E41/5</f>
        <v>68.8</v>
      </c>
      <c r="P41" s="9" t="n">
        <f aca="false">10*O41-N41-F41</f>
        <v>164.166666666667</v>
      </c>
      <c r="Q41" s="9" t="n">
        <f aca="false">P41-R41</f>
        <v>164.166666666667</v>
      </c>
      <c r="R41" s="9"/>
      <c r="S41" s="9"/>
      <c r="T41" s="2"/>
      <c r="U41" s="2" t="n">
        <f aca="false">(F41+N41+P41)/O41</f>
        <v>10</v>
      </c>
      <c r="V41" s="2" t="n">
        <f aca="false">(F41+N41)/O41</f>
        <v>7.61385658914729</v>
      </c>
      <c r="W41" s="2" t="n">
        <v>70.5</v>
      </c>
      <c r="X41" s="2" t="n">
        <v>60.6666666666667</v>
      </c>
      <c r="Y41" s="2" t="n">
        <v>48.6</v>
      </c>
      <c r="Z41" s="2" t="n">
        <v>53</v>
      </c>
      <c r="AA41" s="2" t="n">
        <v>55.6</v>
      </c>
      <c r="AB41" s="2" t="n">
        <v>74.2</v>
      </c>
      <c r="AC41" s="2" t="n">
        <v>83.8</v>
      </c>
      <c r="AD41" s="2" t="n">
        <v>63.8</v>
      </c>
      <c r="AE41" s="2" t="n">
        <v>57.8</v>
      </c>
      <c r="AF41" s="2" t="n">
        <v>55.4</v>
      </c>
      <c r="AG41" s="2"/>
      <c r="AH41" s="2" t="n">
        <f aca="false">ROUND(Q41*G41,0)</f>
        <v>66</v>
      </c>
      <c r="AI41" s="2" t="n">
        <f aca="false">ROUND(R41*G41,0)</f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customFormat="false" ht="13.8" hidden="false" customHeight="false" outlineLevel="0" collapsed="false">
      <c r="A42" s="2" t="s">
        <v>83</v>
      </c>
      <c r="B42" s="2" t="s">
        <v>45</v>
      </c>
      <c r="C42" s="2" t="n">
        <v>731</v>
      </c>
      <c r="D42" s="2" t="n">
        <v>726</v>
      </c>
      <c r="E42" s="2" t="n">
        <v>1197</v>
      </c>
      <c r="F42" s="2" t="n">
        <v>109</v>
      </c>
      <c r="G42" s="3" t="n">
        <v>0.4</v>
      </c>
      <c r="H42" s="2" t="n">
        <v>45</v>
      </c>
      <c r="I42" s="2" t="s">
        <v>40</v>
      </c>
      <c r="J42" s="2" t="n">
        <v>1231</v>
      </c>
      <c r="K42" s="2" t="n">
        <f aca="false">E42-J42</f>
        <v>-34</v>
      </c>
      <c r="L42" s="2"/>
      <c r="M42" s="2"/>
      <c r="N42" s="2" t="n">
        <v>346.25</v>
      </c>
      <c r="O42" s="2" t="n">
        <f aca="false">E42/5</f>
        <v>239.4</v>
      </c>
      <c r="P42" s="9" t="n">
        <f aca="false">7*O42-N42-F42</f>
        <v>1220.55</v>
      </c>
      <c r="Q42" s="9" t="n">
        <f aca="false">P42-R42</f>
        <v>1220.55</v>
      </c>
      <c r="R42" s="9"/>
      <c r="S42" s="9"/>
      <c r="T42" s="2"/>
      <c r="U42" s="2" t="n">
        <f aca="false">(F42+N42+P42)/O42</f>
        <v>7</v>
      </c>
      <c r="V42" s="2" t="n">
        <f aca="false">(F42+N42)/O42</f>
        <v>1.9016290726817</v>
      </c>
      <c r="W42" s="2" t="n">
        <v>136.75</v>
      </c>
      <c r="X42" s="2" t="n">
        <v>131</v>
      </c>
      <c r="Y42" s="2" t="n">
        <v>135.4</v>
      </c>
      <c r="Z42" s="2" t="n">
        <v>120.6</v>
      </c>
      <c r="AA42" s="2" t="n">
        <v>117</v>
      </c>
      <c r="AB42" s="2" t="n">
        <v>132</v>
      </c>
      <c r="AC42" s="2" t="n">
        <v>142</v>
      </c>
      <c r="AD42" s="2" t="n">
        <v>118</v>
      </c>
      <c r="AE42" s="2" t="n">
        <v>96.4</v>
      </c>
      <c r="AF42" s="2" t="n">
        <v>96.4</v>
      </c>
      <c r="AG42" s="2" t="s">
        <v>48</v>
      </c>
      <c r="AH42" s="2" t="n">
        <f aca="false">ROUND(Q42*G42,0)</f>
        <v>488</v>
      </c>
      <c r="AI42" s="2" t="n">
        <f aca="false">ROUND(R42*G42,0)</f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customFormat="false" ht="13.8" hidden="false" customHeight="false" outlineLevel="0" collapsed="false">
      <c r="A43" s="2" t="s">
        <v>84</v>
      </c>
      <c r="B43" s="2" t="s">
        <v>39</v>
      </c>
      <c r="C43" s="2" t="n">
        <v>149.923</v>
      </c>
      <c r="D43" s="2" t="n">
        <v>77.242</v>
      </c>
      <c r="E43" s="2" t="n">
        <v>66.169</v>
      </c>
      <c r="F43" s="2" t="n">
        <v>135.033</v>
      </c>
      <c r="G43" s="3" t="n">
        <v>1</v>
      </c>
      <c r="H43" s="2" t="n">
        <v>40</v>
      </c>
      <c r="I43" s="2" t="s">
        <v>40</v>
      </c>
      <c r="J43" s="2" t="n">
        <v>77.1</v>
      </c>
      <c r="K43" s="2" t="n">
        <f aca="false">E43-J43</f>
        <v>-10.931</v>
      </c>
      <c r="L43" s="2"/>
      <c r="M43" s="2"/>
      <c r="N43" s="2"/>
      <c r="O43" s="2" t="n">
        <f aca="false">E43/5</f>
        <v>13.2338</v>
      </c>
      <c r="P43" s="9"/>
      <c r="Q43" s="9" t="n">
        <f aca="false">P43-R43</f>
        <v>0</v>
      </c>
      <c r="R43" s="9"/>
      <c r="S43" s="9"/>
      <c r="T43" s="2"/>
      <c r="U43" s="2" t="n">
        <f aca="false">(F43+N43+P43)/O43</f>
        <v>10.2036452115039</v>
      </c>
      <c r="V43" s="2" t="n">
        <f aca="false">(F43+N43)/O43</f>
        <v>10.2036452115039</v>
      </c>
      <c r="W43" s="2" t="n">
        <v>17.0655</v>
      </c>
      <c r="X43" s="2" t="n">
        <v>20.0893333333333</v>
      </c>
      <c r="Y43" s="2" t="n">
        <v>22.0992</v>
      </c>
      <c r="Z43" s="2" t="n">
        <v>19.2566</v>
      </c>
      <c r="AA43" s="2" t="n">
        <v>20.5482</v>
      </c>
      <c r="AB43" s="2" t="n">
        <v>20.5316</v>
      </c>
      <c r="AC43" s="2" t="n">
        <v>14.1866</v>
      </c>
      <c r="AD43" s="2" t="n">
        <v>12.9744</v>
      </c>
      <c r="AE43" s="2" t="n">
        <v>13.4086</v>
      </c>
      <c r="AF43" s="2" t="n">
        <v>13.3216</v>
      </c>
      <c r="AG43" s="2"/>
      <c r="AH43" s="2" t="n">
        <f aca="false">ROUND(Q43*G43,0)</f>
        <v>0</v>
      </c>
      <c r="AI43" s="2" t="n">
        <f aca="false">ROUND(R43*G43,0)</f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customFormat="false" ht="13.8" hidden="false" customHeight="false" outlineLevel="0" collapsed="false">
      <c r="A44" s="2" t="s">
        <v>85</v>
      </c>
      <c r="B44" s="2" t="s">
        <v>45</v>
      </c>
      <c r="C44" s="2" t="n">
        <v>1141</v>
      </c>
      <c r="D44" s="2" t="n">
        <v>54</v>
      </c>
      <c r="E44" s="2" t="n">
        <v>491</v>
      </c>
      <c r="F44" s="2" t="n">
        <v>571</v>
      </c>
      <c r="G44" s="3" t="n">
        <v>0.35</v>
      </c>
      <c r="H44" s="2" t="n">
        <v>40</v>
      </c>
      <c r="I44" s="2" t="s">
        <v>40</v>
      </c>
      <c r="J44" s="2" t="n">
        <v>513</v>
      </c>
      <c r="K44" s="2" t="n">
        <f aca="false">E44-J44</f>
        <v>-22</v>
      </c>
      <c r="L44" s="2"/>
      <c r="M44" s="2"/>
      <c r="N44" s="2" t="n">
        <v>195.75</v>
      </c>
      <c r="O44" s="2" t="n">
        <f aca="false">E44/5</f>
        <v>98.2</v>
      </c>
      <c r="P44" s="9" t="n">
        <f aca="false">10*O44-N44-F44</f>
        <v>215.25</v>
      </c>
      <c r="Q44" s="9" t="n">
        <f aca="false">P44-R44</f>
        <v>215.25</v>
      </c>
      <c r="R44" s="9"/>
      <c r="S44" s="9"/>
      <c r="T44" s="2"/>
      <c r="U44" s="2" t="n">
        <f aca="false">(F44+N44+P44)/O44</f>
        <v>10</v>
      </c>
      <c r="V44" s="2" t="n">
        <f aca="false">(F44+N44)/O44</f>
        <v>7.80804480651731</v>
      </c>
      <c r="W44" s="2" t="n">
        <v>105.25</v>
      </c>
      <c r="X44" s="2" t="n">
        <v>102</v>
      </c>
      <c r="Y44" s="2" t="n">
        <v>158</v>
      </c>
      <c r="Z44" s="2" t="n">
        <v>140.8</v>
      </c>
      <c r="AA44" s="2" t="n">
        <v>135.2</v>
      </c>
      <c r="AB44" s="2" t="n">
        <v>136</v>
      </c>
      <c r="AC44" s="2" t="n">
        <v>143.7426</v>
      </c>
      <c r="AD44" s="2" t="n">
        <v>150.1426</v>
      </c>
      <c r="AE44" s="2" t="n">
        <v>152.8</v>
      </c>
      <c r="AF44" s="2" t="n">
        <v>138.4</v>
      </c>
      <c r="AG44" s="16" t="s">
        <v>48</v>
      </c>
      <c r="AH44" s="2" t="n">
        <f aca="false">ROUND(Q44*G44,0)</f>
        <v>75</v>
      </c>
      <c r="AI44" s="2" t="n">
        <f aca="false">ROUND(R44*G44,0)</f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customFormat="false" ht="13.8" hidden="false" customHeight="false" outlineLevel="0" collapsed="false">
      <c r="A45" s="2" t="s">
        <v>86</v>
      </c>
      <c r="B45" s="2" t="s">
        <v>45</v>
      </c>
      <c r="C45" s="2" t="n">
        <v>529</v>
      </c>
      <c r="D45" s="2" t="n">
        <v>228</v>
      </c>
      <c r="E45" s="2" t="n">
        <v>370</v>
      </c>
      <c r="F45" s="2" t="n">
        <v>232</v>
      </c>
      <c r="G45" s="3" t="n">
        <v>0.4</v>
      </c>
      <c r="H45" s="2" t="n">
        <v>40</v>
      </c>
      <c r="I45" s="2" t="s">
        <v>40</v>
      </c>
      <c r="J45" s="2" t="n">
        <v>379</v>
      </c>
      <c r="K45" s="2" t="n">
        <f aca="false">E45-J45</f>
        <v>-9</v>
      </c>
      <c r="L45" s="2"/>
      <c r="M45" s="2"/>
      <c r="N45" s="2" t="n">
        <v>211.583333333333</v>
      </c>
      <c r="O45" s="2" t="n">
        <f aca="false">E45/5</f>
        <v>74</v>
      </c>
      <c r="P45" s="9" t="n">
        <f aca="false">10*O45-N45-F45</f>
        <v>296.416666666667</v>
      </c>
      <c r="Q45" s="9" t="n">
        <f aca="false">P45-R45</f>
        <v>296.416666666667</v>
      </c>
      <c r="R45" s="9"/>
      <c r="S45" s="9"/>
      <c r="T45" s="2"/>
      <c r="U45" s="2" t="n">
        <f aca="false">(F45+N45+P45)/O45</f>
        <v>10</v>
      </c>
      <c r="V45" s="2" t="n">
        <f aca="false">(F45+N45)/O45</f>
        <v>5.99436936936937</v>
      </c>
      <c r="W45" s="2" t="n">
        <v>73.75</v>
      </c>
      <c r="X45" s="2" t="n">
        <v>68.6666666666667</v>
      </c>
      <c r="Y45" s="2" t="n">
        <v>79.2</v>
      </c>
      <c r="Z45" s="2" t="n">
        <v>70</v>
      </c>
      <c r="AA45" s="2" t="n">
        <v>74</v>
      </c>
      <c r="AB45" s="2" t="n">
        <v>95.6</v>
      </c>
      <c r="AC45" s="2" t="n">
        <v>110</v>
      </c>
      <c r="AD45" s="2" t="n">
        <v>77.8</v>
      </c>
      <c r="AE45" s="2" t="n">
        <v>76.8</v>
      </c>
      <c r="AF45" s="2" t="n">
        <v>75</v>
      </c>
      <c r="AG45" s="2" t="s">
        <v>48</v>
      </c>
      <c r="AH45" s="2" t="n">
        <f aca="false">ROUND(Q45*G45,0)</f>
        <v>119</v>
      </c>
      <c r="AI45" s="2" t="n">
        <f aca="false">ROUND(R45*G45,0)</f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customFormat="false" ht="13.8" hidden="false" customHeight="false" outlineLevel="0" collapsed="false">
      <c r="A46" s="2" t="s">
        <v>87</v>
      </c>
      <c r="B46" s="2" t="s">
        <v>39</v>
      </c>
      <c r="C46" s="2" t="n">
        <v>286.425</v>
      </c>
      <c r="D46" s="2" t="n">
        <v>126.618</v>
      </c>
      <c r="E46" s="2" t="n">
        <v>152.048</v>
      </c>
      <c r="F46" s="2" t="n">
        <v>241.963</v>
      </c>
      <c r="G46" s="3" t="n">
        <v>1</v>
      </c>
      <c r="H46" s="2" t="n">
        <v>50</v>
      </c>
      <c r="I46" s="2" t="s">
        <v>40</v>
      </c>
      <c r="J46" s="2" t="n">
        <v>152.6</v>
      </c>
      <c r="K46" s="2" t="n">
        <f aca="false">E46-J46</f>
        <v>-0.551999999999993</v>
      </c>
      <c r="L46" s="2"/>
      <c r="M46" s="2"/>
      <c r="N46" s="2"/>
      <c r="O46" s="2" t="n">
        <f aca="false">E46/5</f>
        <v>30.4096</v>
      </c>
      <c r="P46" s="9" t="n">
        <f aca="false">10*O46-N46-F46</f>
        <v>62.133</v>
      </c>
      <c r="Q46" s="9" t="n">
        <f aca="false">P46-R46</f>
        <v>62.133</v>
      </c>
      <c r="R46" s="9"/>
      <c r="S46" s="9"/>
      <c r="T46" s="2"/>
      <c r="U46" s="2" t="n">
        <f aca="false">(F46+N46+P46)/O46</f>
        <v>10</v>
      </c>
      <c r="V46" s="2" t="n">
        <f aca="false">(F46+N46)/O46</f>
        <v>7.95679653793539</v>
      </c>
      <c r="W46" s="2" t="n">
        <v>25.13525</v>
      </c>
      <c r="X46" s="2" t="n">
        <v>27.33</v>
      </c>
      <c r="Y46" s="2" t="n">
        <v>34.3212</v>
      </c>
      <c r="Z46" s="2" t="n">
        <v>31.316</v>
      </c>
      <c r="AA46" s="2" t="n">
        <v>38.003</v>
      </c>
      <c r="AB46" s="2" t="n">
        <v>37.2804</v>
      </c>
      <c r="AC46" s="2" t="n">
        <v>47.3938</v>
      </c>
      <c r="AD46" s="2" t="n">
        <v>45.6934</v>
      </c>
      <c r="AE46" s="2" t="n">
        <v>34.6014</v>
      </c>
      <c r="AF46" s="2" t="n">
        <v>34.0376</v>
      </c>
      <c r="AG46" s="2"/>
      <c r="AH46" s="2" t="n">
        <f aca="false">ROUND(Q46*G46,0)</f>
        <v>62</v>
      </c>
      <c r="AI46" s="2" t="n">
        <f aca="false">ROUND(R46*G46,0)</f>
        <v>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customFormat="false" ht="13.8" hidden="false" customHeight="false" outlineLevel="0" collapsed="false">
      <c r="A47" s="2" t="s">
        <v>88</v>
      </c>
      <c r="B47" s="2" t="s">
        <v>39</v>
      </c>
      <c r="C47" s="2" t="n">
        <v>792.484</v>
      </c>
      <c r="D47" s="2" t="n">
        <v>162.328</v>
      </c>
      <c r="E47" s="2" t="n">
        <v>437.282</v>
      </c>
      <c r="F47" s="2" t="n">
        <v>435.48</v>
      </c>
      <c r="G47" s="3" t="n">
        <v>1</v>
      </c>
      <c r="H47" s="2" t="n">
        <v>50</v>
      </c>
      <c r="I47" s="2" t="s">
        <v>40</v>
      </c>
      <c r="J47" s="2" t="n">
        <v>460</v>
      </c>
      <c r="K47" s="2" t="n">
        <f aca="false">E47-J47</f>
        <v>-22.718</v>
      </c>
      <c r="L47" s="2"/>
      <c r="M47" s="2"/>
      <c r="N47" s="2" t="n">
        <v>139.158966666667</v>
      </c>
      <c r="O47" s="2" t="n">
        <f aca="false">E47/5</f>
        <v>87.4564</v>
      </c>
      <c r="P47" s="9" t="n">
        <f aca="false">10*O47-N47-F47</f>
        <v>299.925033333333</v>
      </c>
      <c r="Q47" s="9" t="n">
        <f aca="false">P47-R47</f>
        <v>299.925033333333</v>
      </c>
      <c r="R47" s="9"/>
      <c r="S47" s="9"/>
      <c r="T47" s="2"/>
      <c r="U47" s="2" t="n">
        <f aca="false">(F47+N47+P47)/O47</f>
        <v>10</v>
      </c>
      <c r="V47" s="2" t="n">
        <f aca="false">(F47+N47)/O47</f>
        <v>6.57057650059535</v>
      </c>
      <c r="W47" s="2" t="n">
        <v>84.4675</v>
      </c>
      <c r="X47" s="2" t="n">
        <v>86.8633333333333</v>
      </c>
      <c r="Y47" s="2" t="n">
        <v>155.7746</v>
      </c>
      <c r="Z47" s="2" t="n">
        <v>103.2244</v>
      </c>
      <c r="AA47" s="2" t="n">
        <v>82.2268</v>
      </c>
      <c r="AB47" s="2" t="n">
        <v>88.5246</v>
      </c>
      <c r="AC47" s="2" t="n">
        <v>144.9898</v>
      </c>
      <c r="AD47" s="2" t="n">
        <v>134.6314</v>
      </c>
      <c r="AE47" s="2" t="n">
        <v>161.4204</v>
      </c>
      <c r="AF47" s="2" t="n">
        <v>161.074</v>
      </c>
      <c r="AG47" s="2"/>
      <c r="AH47" s="2" t="n">
        <f aca="false">ROUND(Q47*G47,0)</f>
        <v>300</v>
      </c>
      <c r="AI47" s="2" t="n">
        <f aca="false">ROUND(R47*G47,0)</f>
        <v>0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customFormat="false" ht="13.8" hidden="false" customHeight="false" outlineLevel="0" collapsed="false">
      <c r="A48" s="11" t="s">
        <v>89</v>
      </c>
      <c r="B48" s="11" t="s">
        <v>39</v>
      </c>
      <c r="C48" s="11"/>
      <c r="D48" s="11"/>
      <c r="E48" s="11"/>
      <c r="F48" s="11"/>
      <c r="G48" s="12" t="n">
        <v>0</v>
      </c>
      <c r="H48" s="11" t="n">
        <v>40</v>
      </c>
      <c r="I48" s="11" t="s">
        <v>40</v>
      </c>
      <c r="J48" s="11"/>
      <c r="K48" s="11" t="n">
        <f aca="false">E48-J48</f>
        <v>0</v>
      </c>
      <c r="L48" s="11"/>
      <c r="M48" s="11"/>
      <c r="N48" s="11"/>
      <c r="O48" s="11" t="n">
        <f aca="false">E48/5</f>
        <v>0</v>
      </c>
      <c r="P48" s="13"/>
      <c r="Q48" s="9" t="n">
        <f aca="false">P48-R48</f>
        <v>0</v>
      </c>
      <c r="R48" s="13"/>
      <c r="S48" s="13"/>
      <c r="T48" s="11"/>
      <c r="U48" s="11" t="e">
        <f aca="false">(F48+N48+P48)/O48</f>
        <v>#DIV/0!</v>
      </c>
      <c r="V48" s="11" t="e">
        <f aca="false">(F48+N48)/O48</f>
        <v>#DIV/0!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s">
        <v>53</v>
      </c>
      <c r="AH48" s="2" t="n">
        <f aca="false">ROUND(Q48*G48,0)</f>
        <v>0</v>
      </c>
      <c r="AI48" s="2" t="n">
        <f aca="false">ROUND(R48*G48,0)</f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customFormat="false" ht="13.8" hidden="false" customHeight="false" outlineLevel="0" collapsed="false">
      <c r="A49" s="2" t="s">
        <v>90</v>
      </c>
      <c r="B49" s="2" t="s">
        <v>45</v>
      </c>
      <c r="C49" s="2" t="n">
        <v>74</v>
      </c>
      <c r="D49" s="2" t="n">
        <v>230</v>
      </c>
      <c r="E49" s="2" t="n">
        <v>116</v>
      </c>
      <c r="F49" s="2" t="n">
        <v>150</v>
      </c>
      <c r="G49" s="3" t="n">
        <v>0.45</v>
      </c>
      <c r="H49" s="2" t="n">
        <v>50</v>
      </c>
      <c r="I49" s="2" t="s">
        <v>40</v>
      </c>
      <c r="J49" s="2" t="n">
        <v>117</v>
      </c>
      <c r="K49" s="2" t="n">
        <f aca="false">E49-J49</f>
        <v>-1</v>
      </c>
      <c r="L49" s="2"/>
      <c r="M49" s="2"/>
      <c r="N49" s="2" t="n">
        <v>30.85</v>
      </c>
      <c r="O49" s="2" t="n">
        <f aca="false">E49/5</f>
        <v>23.2</v>
      </c>
      <c r="P49" s="9" t="n">
        <f aca="false">10*O49-N49-F49</f>
        <v>51.15</v>
      </c>
      <c r="Q49" s="9" t="n">
        <f aca="false">P49-R49</f>
        <v>51.15</v>
      </c>
      <c r="R49" s="9"/>
      <c r="S49" s="9"/>
      <c r="T49" s="2"/>
      <c r="U49" s="2" t="n">
        <f aca="false">(F49+N49+P49)/O49</f>
        <v>10</v>
      </c>
      <c r="V49" s="2" t="n">
        <f aca="false">(F49+N49)/O49</f>
        <v>7.79525862068966</v>
      </c>
      <c r="W49" s="2" t="n">
        <v>24.75</v>
      </c>
      <c r="X49" s="2" t="n">
        <v>28</v>
      </c>
      <c r="Y49" s="2" t="n">
        <v>20</v>
      </c>
      <c r="Z49" s="2" t="n">
        <v>17.2</v>
      </c>
      <c r="AA49" s="2" t="n">
        <v>14.8</v>
      </c>
      <c r="AB49" s="2" t="n">
        <v>14</v>
      </c>
      <c r="AC49" s="2" t="n">
        <v>15.4</v>
      </c>
      <c r="AD49" s="2" t="n">
        <v>16.4</v>
      </c>
      <c r="AE49" s="2" t="n">
        <v>17.2</v>
      </c>
      <c r="AF49" s="2" t="n">
        <v>17</v>
      </c>
      <c r="AG49" s="2" t="s">
        <v>48</v>
      </c>
      <c r="AH49" s="2" t="n">
        <f aca="false">ROUND(Q49*G49,0)</f>
        <v>23</v>
      </c>
      <c r="AI49" s="2" t="n">
        <f aca="false">ROUND(R49*G49,0)</f>
        <v>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customFormat="false" ht="13.8" hidden="false" customHeight="false" outlineLevel="0" collapsed="false">
      <c r="A50" s="11" t="s">
        <v>91</v>
      </c>
      <c r="B50" s="11" t="s">
        <v>39</v>
      </c>
      <c r="C50" s="11"/>
      <c r="D50" s="11"/>
      <c r="E50" s="11" t="n">
        <v>-1</v>
      </c>
      <c r="F50" s="11"/>
      <c r="G50" s="12" t="n">
        <v>0</v>
      </c>
      <c r="H50" s="11" t="n">
        <v>40</v>
      </c>
      <c r="I50" s="11" t="s">
        <v>40</v>
      </c>
      <c r="J50" s="11"/>
      <c r="K50" s="11" t="n">
        <f aca="false">E50-J50</f>
        <v>-1</v>
      </c>
      <c r="L50" s="11"/>
      <c r="M50" s="11"/>
      <c r="N50" s="11"/>
      <c r="O50" s="11" t="n">
        <f aca="false">E50/5</f>
        <v>-0.2</v>
      </c>
      <c r="P50" s="13"/>
      <c r="Q50" s="9" t="n">
        <f aca="false">P50-R50</f>
        <v>0</v>
      </c>
      <c r="R50" s="13"/>
      <c r="S50" s="13"/>
      <c r="T50" s="11"/>
      <c r="U50" s="11" t="n">
        <f aca="false">(F50+N50+P50)/O50</f>
        <v>-0</v>
      </c>
      <c r="V50" s="11" t="n">
        <f aca="false">(F50+N50)/O50</f>
        <v>-0</v>
      </c>
      <c r="W50" s="11" t="n">
        <v>0</v>
      </c>
      <c r="X50" s="11" t="n">
        <v>0</v>
      </c>
      <c r="Y50" s="11" t="n">
        <v>-0.024</v>
      </c>
      <c r="Z50" s="11" t="n">
        <v>-0.024</v>
      </c>
      <c r="AA50" s="11" t="n">
        <v>0</v>
      </c>
      <c r="AB50" s="11" t="n">
        <v>0</v>
      </c>
      <c r="AC50" s="11" t="n">
        <v>-0.146</v>
      </c>
      <c r="AD50" s="11" t="n">
        <v>-0.146</v>
      </c>
      <c r="AE50" s="11" t="n">
        <v>0</v>
      </c>
      <c r="AF50" s="11" t="n">
        <v>0</v>
      </c>
      <c r="AG50" s="11" t="s">
        <v>53</v>
      </c>
      <c r="AH50" s="2" t="n">
        <f aca="false">ROUND(Q50*G50,0)</f>
        <v>0</v>
      </c>
      <c r="AI50" s="2" t="n">
        <f aca="false">ROUND(R50*G50,0)</f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customFormat="false" ht="13.8" hidden="false" customHeight="false" outlineLevel="0" collapsed="false">
      <c r="A51" s="2" t="s">
        <v>92</v>
      </c>
      <c r="B51" s="2" t="s">
        <v>45</v>
      </c>
      <c r="C51" s="2" t="n">
        <v>101</v>
      </c>
      <c r="D51" s="2" t="n">
        <v>132</v>
      </c>
      <c r="E51" s="2" t="n">
        <v>64</v>
      </c>
      <c r="F51" s="2" t="n">
        <v>144</v>
      </c>
      <c r="G51" s="3" t="n">
        <v>0.4</v>
      </c>
      <c r="H51" s="2" t="n">
        <v>40</v>
      </c>
      <c r="I51" s="2" t="s">
        <v>40</v>
      </c>
      <c r="J51" s="2" t="n">
        <v>73</v>
      </c>
      <c r="K51" s="2" t="n">
        <f aca="false">E51-J51</f>
        <v>-9</v>
      </c>
      <c r="L51" s="2"/>
      <c r="M51" s="2"/>
      <c r="N51" s="2" t="n">
        <v>8.66666666666671</v>
      </c>
      <c r="O51" s="2" t="n">
        <f aca="false">E51/5</f>
        <v>12.8</v>
      </c>
      <c r="P51" s="9"/>
      <c r="Q51" s="9" t="n">
        <f aca="false">P51-R51</f>
        <v>0</v>
      </c>
      <c r="R51" s="9"/>
      <c r="S51" s="9"/>
      <c r="T51" s="2"/>
      <c r="U51" s="2" t="n">
        <f aca="false">(F51+N51+P51)/O51</f>
        <v>11.9270833333333</v>
      </c>
      <c r="V51" s="2" t="n">
        <f aca="false">(F51+N51)/O51</f>
        <v>11.9270833333333</v>
      </c>
      <c r="W51" s="2" t="n">
        <v>19</v>
      </c>
      <c r="X51" s="2" t="n">
        <v>21.3333333333333</v>
      </c>
      <c r="Y51" s="2" t="n">
        <v>16.2</v>
      </c>
      <c r="Z51" s="2" t="n">
        <v>17.2</v>
      </c>
      <c r="AA51" s="2" t="n">
        <v>14.4</v>
      </c>
      <c r="AB51" s="2" t="n">
        <v>11.6</v>
      </c>
      <c r="AC51" s="2" t="n">
        <v>7</v>
      </c>
      <c r="AD51" s="2" t="n">
        <v>11.8</v>
      </c>
      <c r="AE51" s="2" t="n">
        <v>24.2</v>
      </c>
      <c r="AF51" s="2" t="n">
        <v>19.6</v>
      </c>
      <c r="AG51" s="2"/>
      <c r="AH51" s="2" t="n">
        <f aca="false">ROUND(Q51*G51,0)</f>
        <v>0</v>
      </c>
      <c r="AI51" s="2" t="n">
        <f aca="false">ROUND(R51*G51,0)</f>
        <v>0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customFormat="false" ht="13.8" hidden="false" customHeight="false" outlineLevel="0" collapsed="false">
      <c r="A52" s="2" t="s">
        <v>93</v>
      </c>
      <c r="B52" s="2" t="s">
        <v>45</v>
      </c>
      <c r="C52" s="2" t="n">
        <v>156</v>
      </c>
      <c r="D52" s="2"/>
      <c r="E52" s="2" t="n">
        <v>55</v>
      </c>
      <c r="F52" s="2" t="n">
        <v>92</v>
      </c>
      <c r="G52" s="3" t="n">
        <v>0.4</v>
      </c>
      <c r="H52" s="2" t="n">
        <v>40</v>
      </c>
      <c r="I52" s="2" t="s">
        <v>40</v>
      </c>
      <c r="J52" s="2" t="n">
        <v>94</v>
      </c>
      <c r="K52" s="2" t="n">
        <f aca="false">E52-J52</f>
        <v>-39</v>
      </c>
      <c r="L52" s="2"/>
      <c r="M52" s="2"/>
      <c r="N52" s="2"/>
      <c r="O52" s="2" t="n">
        <f aca="false">E52/5</f>
        <v>11</v>
      </c>
      <c r="P52" s="9"/>
      <c r="Q52" s="9" t="n">
        <f aca="false">P52-R52</f>
        <v>0</v>
      </c>
      <c r="R52" s="9"/>
      <c r="S52" s="9"/>
      <c r="T52" s="2"/>
      <c r="U52" s="2" t="n">
        <f aca="false">(F52+N52+P52)/O52</f>
        <v>8.36363636363636</v>
      </c>
      <c r="V52" s="2" t="n">
        <f aca="false">(F52+N52)/O52</f>
        <v>8.36363636363636</v>
      </c>
      <c r="W52" s="2" t="n">
        <v>12.75</v>
      </c>
      <c r="X52" s="2" t="n">
        <v>11.6666666666667</v>
      </c>
      <c r="Y52" s="2" t="n">
        <v>13.8</v>
      </c>
      <c r="Z52" s="2" t="n">
        <v>16</v>
      </c>
      <c r="AA52" s="2" t="n">
        <v>16</v>
      </c>
      <c r="AB52" s="2" t="n">
        <v>11.8</v>
      </c>
      <c r="AC52" s="2" t="n">
        <v>7</v>
      </c>
      <c r="AD52" s="2" t="n">
        <v>10.6</v>
      </c>
      <c r="AE52" s="2" t="n">
        <v>28.6</v>
      </c>
      <c r="AF52" s="2" t="n">
        <v>19</v>
      </c>
      <c r="AG52" s="15" t="s">
        <v>74</v>
      </c>
      <c r="AH52" s="2" t="n">
        <f aca="false">ROUND(Q52*G52,0)</f>
        <v>0</v>
      </c>
      <c r="AI52" s="2" t="n">
        <f aca="false">ROUND(R52*G52,0)</f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customFormat="false" ht="13.8" hidden="false" customHeight="false" outlineLevel="0" collapsed="false">
      <c r="A53" s="2" t="s">
        <v>94</v>
      </c>
      <c r="B53" s="2" t="s">
        <v>39</v>
      </c>
      <c r="C53" s="2" t="n">
        <v>187.775</v>
      </c>
      <c r="D53" s="2" t="n">
        <v>195.021</v>
      </c>
      <c r="E53" s="2" t="n">
        <v>62.383</v>
      </c>
      <c r="F53" s="2" t="n">
        <v>195.412</v>
      </c>
      <c r="G53" s="3" t="n">
        <v>1</v>
      </c>
      <c r="H53" s="2" t="n">
        <v>50</v>
      </c>
      <c r="I53" s="2" t="s">
        <v>40</v>
      </c>
      <c r="J53" s="2" t="n">
        <v>173.6</v>
      </c>
      <c r="K53" s="2" t="n">
        <f aca="false">E53-J53</f>
        <v>-111.217</v>
      </c>
      <c r="L53" s="2"/>
      <c r="M53" s="2"/>
      <c r="N53" s="2"/>
      <c r="O53" s="2" t="n">
        <f aca="false">E53/5</f>
        <v>12.4766</v>
      </c>
      <c r="P53" s="9"/>
      <c r="Q53" s="9" t="n">
        <f aca="false">P53-R53</f>
        <v>0</v>
      </c>
      <c r="R53" s="9"/>
      <c r="S53" s="9"/>
      <c r="T53" s="2"/>
      <c r="U53" s="2" t="n">
        <f aca="false">(F53+N53+P53)/O53</f>
        <v>15.6622797877627</v>
      </c>
      <c r="V53" s="2" t="n">
        <f aca="false">(F53+N53)/O53</f>
        <v>15.6622797877627</v>
      </c>
      <c r="W53" s="2" t="n">
        <v>27.04925</v>
      </c>
      <c r="X53" s="2" t="n">
        <v>33.3956666666667</v>
      </c>
      <c r="Y53" s="2" t="n">
        <v>11.8692</v>
      </c>
      <c r="Z53" s="2" t="n">
        <v>20.1742</v>
      </c>
      <c r="AA53" s="2" t="n">
        <v>16.1806</v>
      </c>
      <c r="AB53" s="2" t="n">
        <v>12.9026</v>
      </c>
      <c r="AC53" s="2" t="n">
        <v>27.2144</v>
      </c>
      <c r="AD53" s="2" t="n">
        <v>27.7456</v>
      </c>
      <c r="AE53" s="2" t="n">
        <v>16.3134</v>
      </c>
      <c r="AF53" s="2" t="n">
        <v>15.2982</v>
      </c>
      <c r="AG53" s="2"/>
      <c r="AH53" s="2" t="n">
        <f aca="false">ROUND(Q53*G53,0)</f>
        <v>0</v>
      </c>
      <c r="AI53" s="2" t="n">
        <f aca="false">ROUND(R53*G53,0)</f>
        <v>0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customFormat="false" ht="13.8" hidden="false" customHeight="false" outlineLevel="0" collapsed="false">
      <c r="A54" s="2" t="s">
        <v>95</v>
      </c>
      <c r="B54" s="2" t="s">
        <v>39</v>
      </c>
      <c r="C54" s="2" t="n">
        <v>588.119</v>
      </c>
      <c r="D54" s="2" t="n">
        <v>173.552</v>
      </c>
      <c r="E54" s="2" t="n">
        <v>333.723</v>
      </c>
      <c r="F54" s="2" t="n">
        <v>377.002</v>
      </c>
      <c r="G54" s="3" t="n">
        <v>1</v>
      </c>
      <c r="H54" s="2" t="n">
        <v>50</v>
      </c>
      <c r="I54" s="2" t="s">
        <v>40</v>
      </c>
      <c r="J54" s="2" t="n">
        <v>313.3</v>
      </c>
      <c r="K54" s="2" t="n">
        <f aca="false">E54-J54</f>
        <v>20.423</v>
      </c>
      <c r="L54" s="2"/>
      <c r="M54" s="2"/>
      <c r="N54" s="2" t="n">
        <v>107.349433333333</v>
      </c>
      <c r="O54" s="2" t="n">
        <f aca="false">E54/5</f>
        <v>66.7446</v>
      </c>
      <c r="P54" s="9" t="n">
        <f aca="false">10*O54-N54-F54</f>
        <v>183.094566666667</v>
      </c>
      <c r="Q54" s="9" t="n">
        <f aca="false">P54-R54</f>
        <v>183.094566666667</v>
      </c>
      <c r="R54" s="9"/>
      <c r="S54" s="9"/>
      <c r="T54" s="2"/>
      <c r="U54" s="2" t="n">
        <f aca="false">(F54+N54+P54)/O54</f>
        <v>10</v>
      </c>
      <c r="V54" s="2" t="n">
        <f aca="false">(F54+N54)/O54</f>
        <v>7.2567883144604</v>
      </c>
      <c r="W54" s="2" t="n">
        <v>67.8645</v>
      </c>
      <c r="X54" s="2" t="n">
        <v>69.6626666666667</v>
      </c>
      <c r="Y54" s="2" t="n">
        <v>102.1344</v>
      </c>
      <c r="Z54" s="2" t="n">
        <v>78.9472</v>
      </c>
      <c r="AA54" s="2" t="n">
        <v>58.5886</v>
      </c>
      <c r="AB54" s="2" t="n">
        <v>62.9086</v>
      </c>
      <c r="AC54" s="2" t="n">
        <v>94.6462</v>
      </c>
      <c r="AD54" s="2" t="n">
        <v>87.6334</v>
      </c>
      <c r="AE54" s="2" t="n">
        <v>111.4354</v>
      </c>
      <c r="AF54" s="2" t="n">
        <v>123.908</v>
      </c>
      <c r="AG54" s="2"/>
      <c r="AH54" s="2" t="n">
        <f aca="false">ROUND(Q54*G54,0)</f>
        <v>183</v>
      </c>
      <c r="AI54" s="2" t="n">
        <f aca="false">ROUND(R54*G54,0)</f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customFormat="false" ht="13.8" hidden="false" customHeight="false" outlineLevel="0" collapsed="false">
      <c r="A55" s="2" t="s">
        <v>96</v>
      </c>
      <c r="B55" s="2" t="s">
        <v>39</v>
      </c>
      <c r="C55" s="2" t="n">
        <v>107.36</v>
      </c>
      <c r="D55" s="2"/>
      <c r="E55" s="2" t="n">
        <v>20.677</v>
      </c>
      <c r="F55" s="2" t="n">
        <v>81.591</v>
      </c>
      <c r="G55" s="3" t="n">
        <v>1</v>
      </c>
      <c r="H55" s="2" t="n">
        <v>50</v>
      </c>
      <c r="I55" s="2" t="s">
        <v>40</v>
      </c>
      <c r="J55" s="2" t="n">
        <v>20.8</v>
      </c>
      <c r="K55" s="2" t="n">
        <f aca="false">E55-J55</f>
        <v>-0.123000000000001</v>
      </c>
      <c r="L55" s="2"/>
      <c r="M55" s="2"/>
      <c r="N55" s="2"/>
      <c r="O55" s="2" t="n">
        <f aca="false">E55/5</f>
        <v>4.1354</v>
      </c>
      <c r="P55" s="9"/>
      <c r="Q55" s="9" t="n">
        <f aca="false">P55-R55</f>
        <v>0</v>
      </c>
      <c r="R55" s="9"/>
      <c r="S55" s="9"/>
      <c r="T55" s="2"/>
      <c r="U55" s="2" t="n">
        <f aca="false">(F55+N55+P55)/O55</f>
        <v>19.7298931179572</v>
      </c>
      <c r="V55" s="2" t="n">
        <f aca="false">(F55+N55)/O55</f>
        <v>19.7298931179572</v>
      </c>
      <c r="W55" s="2" t="n">
        <v>5.768</v>
      </c>
      <c r="X55" s="2" t="n">
        <v>7.434</v>
      </c>
      <c r="Y55" s="2" t="n">
        <v>15.2926</v>
      </c>
      <c r="Z55" s="2" t="n">
        <v>16.1758</v>
      </c>
      <c r="AA55" s="2" t="n">
        <v>10.9444</v>
      </c>
      <c r="AB55" s="2" t="n">
        <v>12.1708</v>
      </c>
      <c r="AC55" s="2" t="n">
        <v>11.422</v>
      </c>
      <c r="AD55" s="2" t="n">
        <v>8.828</v>
      </c>
      <c r="AE55" s="2" t="n">
        <v>19.4688</v>
      </c>
      <c r="AF55" s="2" t="n">
        <v>20.2898</v>
      </c>
      <c r="AG55" s="15" t="s">
        <v>74</v>
      </c>
      <c r="AH55" s="2" t="n">
        <f aca="false">ROUND(Q55*G55,0)</f>
        <v>0</v>
      </c>
      <c r="AI55" s="2" t="n">
        <f aca="false">ROUND(R55*G55,0)</f>
        <v>0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customFormat="false" ht="13.8" hidden="false" customHeight="false" outlineLevel="0" collapsed="false">
      <c r="A56" s="2" t="s">
        <v>97</v>
      </c>
      <c r="B56" s="2" t="s">
        <v>45</v>
      </c>
      <c r="C56" s="2" t="n">
        <v>207</v>
      </c>
      <c r="D56" s="2" t="n">
        <v>1</v>
      </c>
      <c r="E56" s="2" t="n">
        <v>113</v>
      </c>
      <c r="F56" s="2" t="n">
        <v>71</v>
      </c>
      <c r="G56" s="3" t="n">
        <v>0.4</v>
      </c>
      <c r="H56" s="2" t="n">
        <v>50</v>
      </c>
      <c r="I56" s="2" t="s">
        <v>40</v>
      </c>
      <c r="J56" s="2" t="n">
        <v>114</v>
      </c>
      <c r="K56" s="2" t="n">
        <f aca="false">E56-J56</f>
        <v>-1</v>
      </c>
      <c r="L56" s="2"/>
      <c r="M56" s="2"/>
      <c r="N56" s="2" t="n">
        <v>123</v>
      </c>
      <c r="O56" s="2" t="n">
        <f aca="false">E56/5</f>
        <v>22.6</v>
      </c>
      <c r="P56" s="9" t="n">
        <f aca="false">10*O56-N56-F56</f>
        <v>32</v>
      </c>
      <c r="Q56" s="9" t="n">
        <f aca="false">P56-R56</f>
        <v>32</v>
      </c>
      <c r="R56" s="9"/>
      <c r="S56" s="9"/>
      <c r="T56" s="2"/>
      <c r="U56" s="2" t="n">
        <f aca="false">(F56+N56+P56)/O56</f>
        <v>10</v>
      </c>
      <c r="V56" s="2" t="n">
        <f aca="false">(F56+N56)/O56</f>
        <v>8.58407079646018</v>
      </c>
      <c r="W56" s="2" t="n">
        <v>24</v>
      </c>
      <c r="X56" s="2" t="n">
        <v>18</v>
      </c>
      <c r="Y56" s="2" t="n">
        <v>39.2</v>
      </c>
      <c r="Z56" s="2" t="n">
        <v>39.6</v>
      </c>
      <c r="AA56" s="2" t="n">
        <v>16.8</v>
      </c>
      <c r="AB56" s="2" t="n">
        <v>19.8</v>
      </c>
      <c r="AC56" s="2" t="n">
        <v>24.8</v>
      </c>
      <c r="AD56" s="2" t="n">
        <v>22.4</v>
      </c>
      <c r="AE56" s="2" t="n">
        <v>39.4</v>
      </c>
      <c r="AF56" s="2" t="n">
        <v>40</v>
      </c>
      <c r="AG56" s="2"/>
      <c r="AH56" s="2" t="n">
        <f aca="false">ROUND(Q56*G56,0)</f>
        <v>13</v>
      </c>
      <c r="AI56" s="2" t="n">
        <f aca="false">ROUND(R56*G56,0)</f>
        <v>0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customFormat="false" ht="13.8" hidden="false" customHeight="false" outlineLevel="0" collapsed="false">
      <c r="A57" s="2" t="s">
        <v>98</v>
      </c>
      <c r="B57" s="2" t="s">
        <v>45</v>
      </c>
      <c r="C57" s="2" t="n">
        <v>558</v>
      </c>
      <c r="D57" s="2" t="n">
        <v>772</v>
      </c>
      <c r="E57" s="2" t="n">
        <v>599</v>
      </c>
      <c r="F57" s="2" t="n">
        <v>605</v>
      </c>
      <c r="G57" s="3" t="n">
        <v>0.4</v>
      </c>
      <c r="H57" s="2" t="n">
        <v>40</v>
      </c>
      <c r="I57" s="2" t="s">
        <v>40</v>
      </c>
      <c r="J57" s="2" t="n">
        <v>620</v>
      </c>
      <c r="K57" s="2" t="n">
        <f aca="false">E57-J57</f>
        <v>-21</v>
      </c>
      <c r="L57" s="2"/>
      <c r="M57" s="2"/>
      <c r="N57" s="2" t="n">
        <v>143.083333333333</v>
      </c>
      <c r="O57" s="2" t="n">
        <f aca="false">E57/5</f>
        <v>119.8</v>
      </c>
      <c r="P57" s="9" t="n">
        <f aca="false">10*O57-N57-F57</f>
        <v>449.916666666667</v>
      </c>
      <c r="Q57" s="9" t="n">
        <f aca="false">P57-R57</f>
        <v>449.916666666667</v>
      </c>
      <c r="R57" s="9"/>
      <c r="S57" s="9"/>
      <c r="T57" s="2"/>
      <c r="U57" s="2" t="n">
        <f aca="false">(F57+N57+P57)/O57</f>
        <v>10</v>
      </c>
      <c r="V57" s="2" t="n">
        <f aca="false">(F57+N57)/O57</f>
        <v>6.24443516972732</v>
      </c>
      <c r="W57" s="2" t="n">
        <v>113.25</v>
      </c>
      <c r="X57" s="2" t="n">
        <v>119.666666666667</v>
      </c>
      <c r="Y57" s="2" t="n">
        <v>101</v>
      </c>
      <c r="Z57" s="2" t="n">
        <v>86.6</v>
      </c>
      <c r="AA57" s="2" t="n">
        <v>103</v>
      </c>
      <c r="AB57" s="2" t="n">
        <v>107.8</v>
      </c>
      <c r="AC57" s="2" t="n">
        <v>116.4</v>
      </c>
      <c r="AD57" s="2" t="n">
        <v>113.4</v>
      </c>
      <c r="AE57" s="2" t="n">
        <v>117.6</v>
      </c>
      <c r="AF57" s="2" t="n">
        <v>119</v>
      </c>
      <c r="AG57" s="2"/>
      <c r="AH57" s="2" t="n">
        <f aca="false">ROUND(Q57*G57,0)</f>
        <v>180</v>
      </c>
      <c r="AI57" s="2" t="n">
        <f aca="false">ROUND(R57*G57,0)</f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customFormat="false" ht="13.8" hidden="false" customHeight="false" outlineLevel="0" collapsed="false">
      <c r="A58" s="2" t="s">
        <v>99</v>
      </c>
      <c r="B58" s="2" t="s">
        <v>45</v>
      </c>
      <c r="C58" s="2" t="n">
        <v>472</v>
      </c>
      <c r="D58" s="2" t="n">
        <v>518</v>
      </c>
      <c r="E58" s="2" t="n">
        <v>483</v>
      </c>
      <c r="F58" s="2" t="n">
        <v>434</v>
      </c>
      <c r="G58" s="3" t="n">
        <v>0.4</v>
      </c>
      <c r="H58" s="2" t="n">
        <v>40</v>
      </c>
      <c r="I58" s="2" t="s">
        <v>40</v>
      </c>
      <c r="J58" s="2" t="n">
        <v>485</v>
      </c>
      <c r="K58" s="2" t="n">
        <f aca="false">E58-J58</f>
        <v>-2</v>
      </c>
      <c r="L58" s="2"/>
      <c r="M58" s="2"/>
      <c r="N58" s="2" t="n">
        <v>131.75</v>
      </c>
      <c r="O58" s="2" t="n">
        <f aca="false">E58/5</f>
        <v>96.6</v>
      </c>
      <c r="P58" s="9" t="n">
        <f aca="false">10*O58-N58-F58</f>
        <v>400.25</v>
      </c>
      <c r="Q58" s="9" t="n">
        <f aca="false">P58-R58</f>
        <v>400.25</v>
      </c>
      <c r="R58" s="9"/>
      <c r="S58" s="9"/>
      <c r="T58" s="2"/>
      <c r="U58" s="2" t="n">
        <f aca="false">(F58+N58+P58)/O58</f>
        <v>10</v>
      </c>
      <c r="V58" s="2" t="n">
        <f aca="false">(F58+N58)/O58</f>
        <v>5.85662525879917</v>
      </c>
      <c r="W58" s="2" t="n">
        <v>86.25</v>
      </c>
      <c r="X58" s="2" t="n">
        <v>89</v>
      </c>
      <c r="Y58" s="2" t="n">
        <v>94.2</v>
      </c>
      <c r="Z58" s="2" t="n">
        <v>85</v>
      </c>
      <c r="AA58" s="2" t="n">
        <v>91.6</v>
      </c>
      <c r="AB58" s="2" t="n">
        <v>96.6</v>
      </c>
      <c r="AC58" s="2" t="n">
        <v>118.8</v>
      </c>
      <c r="AD58" s="2" t="n">
        <v>116.6</v>
      </c>
      <c r="AE58" s="2" t="n">
        <v>104.8</v>
      </c>
      <c r="AF58" s="2" t="n">
        <v>99.6</v>
      </c>
      <c r="AG58" s="2"/>
      <c r="AH58" s="2" t="n">
        <f aca="false">ROUND(Q58*G58,0)</f>
        <v>160</v>
      </c>
      <c r="AI58" s="2" t="n">
        <f aca="false">ROUND(R58*G58,0)</f>
        <v>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customFormat="false" ht="13.8" hidden="false" customHeight="false" outlineLevel="0" collapsed="false">
      <c r="A59" s="2" t="s">
        <v>100</v>
      </c>
      <c r="B59" s="2" t="s">
        <v>39</v>
      </c>
      <c r="C59" s="2" t="n">
        <v>263.188</v>
      </c>
      <c r="D59" s="2"/>
      <c r="E59" s="2" t="n">
        <v>103.647</v>
      </c>
      <c r="F59" s="2" t="n">
        <v>67.371</v>
      </c>
      <c r="G59" s="3" t="n">
        <v>1</v>
      </c>
      <c r="H59" s="2" t="n">
        <v>40</v>
      </c>
      <c r="I59" s="2" t="s">
        <v>40</v>
      </c>
      <c r="J59" s="2" t="n">
        <v>136.8</v>
      </c>
      <c r="K59" s="2" t="n">
        <f aca="false">E59-J59</f>
        <v>-33.153</v>
      </c>
      <c r="L59" s="2"/>
      <c r="M59" s="2"/>
      <c r="N59" s="2"/>
      <c r="O59" s="2" t="n">
        <f aca="false">E59/5</f>
        <v>20.7294</v>
      </c>
      <c r="P59" s="9" t="n">
        <f aca="false">8*O59-N59-F59</f>
        <v>98.4642</v>
      </c>
      <c r="Q59" s="9" t="n">
        <f aca="false">P59-R59</f>
        <v>98.4642</v>
      </c>
      <c r="R59" s="9"/>
      <c r="S59" s="9"/>
      <c r="T59" s="2"/>
      <c r="U59" s="2" t="n">
        <f aca="false">(F59+N59+P59)/O59</f>
        <v>8</v>
      </c>
      <c r="V59" s="2" t="n">
        <f aca="false">(F59+N59)/O59</f>
        <v>3.25002170829836</v>
      </c>
      <c r="W59" s="2" t="n">
        <v>20.76175</v>
      </c>
      <c r="X59" s="2" t="n">
        <v>21.1486666666667</v>
      </c>
      <c r="Y59" s="2" t="n">
        <v>35.6034</v>
      </c>
      <c r="Z59" s="2" t="n">
        <v>33.5502</v>
      </c>
      <c r="AA59" s="2" t="n">
        <v>29.2988</v>
      </c>
      <c r="AB59" s="2" t="n">
        <v>36.0738</v>
      </c>
      <c r="AC59" s="2" t="n">
        <v>63.7262</v>
      </c>
      <c r="AD59" s="2" t="n">
        <v>57.4652</v>
      </c>
      <c r="AE59" s="2" t="n">
        <v>57.2372</v>
      </c>
      <c r="AF59" s="2" t="n">
        <v>55.6824</v>
      </c>
      <c r="AG59" s="10" t="s">
        <v>41</v>
      </c>
      <c r="AH59" s="2" t="n">
        <f aca="false">ROUND(Q59*G59,0)</f>
        <v>98</v>
      </c>
      <c r="AI59" s="2" t="n">
        <f aca="false">ROUND(R59*G59,0)</f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customFormat="false" ht="13.8" hidden="false" customHeight="false" outlineLevel="0" collapsed="false">
      <c r="A60" s="2" t="s">
        <v>101</v>
      </c>
      <c r="B60" s="2" t="s">
        <v>39</v>
      </c>
      <c r="C60" s="2" t="n">
        <v>218.523</v>
      </c>
      <c r="D60" s="2"/>
      <c r="E60" s="2" t="n">
        <v>85.119</v>
      </c>
      <c r="F60" s="2" t="n">
        <v>114.906</v>
      </c>
      <c r="G60" s="3" t="n">
        <v>1</v>
      </c>
      <c r="H60" s="2" t="n">
        <v>40</v>
      </c>
      <c r="I60" s="2" t="s">
        <v>40</v>
      </c>
      <c r="J60" s="2" t="n">
        <v>119.3</v>
      </c>
      <c r="K60" s="2" t="n">
        <f aca="false">E60-J60</f>
        <v>-34.181</v>
      </c>
      <c r="L60" s="2"/>
      <c r="M60" s="2"/>
      <c r="N60" s="2"/>
      <c r="O60" s="2" t="n">
        <f aca="false">E60/5</f>
        <v>17.0238</v>
      </c>
      <c r="P60" s="9" t="n">
        <f aca="false">10*O60-N60-F60</f>
        <v>55.332</v>
      </c>
      <c r="Q60" s="9" t="n">
        <f aca="false">P60-R60</f>
        <v>55.332</v>
      </c>
      <c r="R60" s="9"/>
      <c r="S60" s="9"/>
      <c r="T60" s="2"/>
      <c r="U60" s="2" t="n">
        <f aca="false">(F60+N60+P60)/O60</f>
        <v>10</v>
      </c>
      <c r="V60" s="2" t="n">
        <f aca="false">(F60+N60)/O60</f>
        <v>6.74972685299404</v>
      </c>
      <c r="W60" s="2" t="n">
        <v>12.747</v>
      </c>
      <c r="X60" s="2" t="n">
        <v>13.6886666666667</v>
      </c>
      <c r="Y60" s="2" t="n">
        <v>28.7538</v>
      </c>
      <c r="Z60" s="2" t="n">
        <v>26.5298</v>
      </c>
      <c r="AA60" s="2" t="n">
        <v>21.7452</v>
      </c>
      <c r="AB60" s="2" t="n">
        <v>24.412</v>
      </c>
      <c r="AC60" s="2" t="n">
        <v>49.0536</v>
      </c>
      <c r="AD60" s="2" t="n">
        <v>47.7964</v>
      </c>
      <c r="AE60" s="2" t="n">
        <v>41.253</v>
      </c>
      <c r="AF60" s="2" t="n">
        <v>46.8094</v>
      </c>
      <c r="AG60" s="10" t="s">
        <v>41</v>
      </c>
      <c r="AH60" s="2" t="n">
        <f aca="false">ROUND(Q60*G60,0)</f>
        <v>55</v>
      </c>
      <c r="AI60" s="2" t="n">
        <f aca="false">ROUND(R60*G60,0)</f>
        <v>0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customFormat="false" ht="13.8" hidden="false" customHeight="false" outlineLevel="0" collapsed="false">
      <c r="A61" s="2" t="s">
        <v>102</v>
      </c>
      <c r="B61" s="2" t="s">
        <v>39</v>
      </c>
      <c r="C61" s="2" t="n">
        <v>172.332</v>
      </c>
      <c r="D61" s="2"/>
      <c r="E61" s="2" t="n">
        <v>87.491</v>
      </c>
      <c r="F61" s="2" t="n">
        <v>79.144</v>
      </c>
      <c r="G61" s="3" t="n">
        <v>1</v>
      </c>
      <c r="H61" s="2" t="n">
        <v>40</v>
      </c>
      <c r="I61" s="2" t="s">
        <v>40</v>
      </c>
      <c r="J61" s="2" t="n">
        <v>109.2</v>
      </c>
      <c r="K61" s="2" t="n">
        <f aca="false">E61-J61</f>
        <v>-21.709</v>
      </c>
      <c r="L61" s="2"/>
      <c r="M61" s="2"/>
      <c r="N61" s="2"/>
      <c r="O61" s="2" t="n">
        <f aca="false">E61/5</f>
        <v>17.4982</v>
      </c>
      <c r="P61" s="9" t="n">
        <f aca="false">10*O61-N61-F61</f>
        <v>95.838</v>
      </c>
      <c r="Q61" s="9" t="n">
        <f aca="false">P61-R61</f>
        <v>95.838</v>
      </c>
      <c r="R61" s="9"/>
      <c r="S61" s="9"/>
      <c r="T61" s="2"/>
      <c r="U61" s="2" t="n">
        <f aca="false">(F61+N61+P61)/O61</f>
        <v>10</v>
      </c>
      <c r="V61" s="2" t="n">
        <f aca="false">(F61+N61)/O61</f>
        <v>4.52297950646352</v>
      </c>
      <c r="W61" s="2" t="n">
        <v>10.36075</v>
      </c>
      <c r="X61" s="2" t="n">
        <v>10.836</v>
      </c>
      <c r="Y61" s="2" t="n">
        <v>22.4354</v>
      </c>
      <c r="Z61" s="2" t="n">
        <v>20.0036</v>
      </c>
      <c r="AA61" s="2" t="n">
        <v>23.8924</v>
      </c>
      <c r="AB61" s="2" t="n">
        <v>28.1092</v>
      </c>
      <c r="AC61" s="2" t="n">
        <v>36.1468</v>
      </c>
      <c r="AD61" s="2" t="n">
        <v>33.5138</v>
      </c>
      <c r="AE61" s="2" t="n">
        <v>30.4526</v>
      </c>
      <c r="AF61" s="2" t="n">
        <v>29.1456</v>
      </c>
      <c r="AG61" s="10" t="s">
        <v>41</v>
      </c>
      <c r="AH61" s="2" t="n">
        <f aca="false">ROUND(Q61*G61,0)</f>
        <v>96</v>
      </c>
      <c r="AI61" s="2" t="n">
        <f aca="false">ROUND(R61*G61,0)</f>
        <v>0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customFormat="false" ht="13.8" hidden="false" customHeight="false" outlineLevel="0" collapsed="false">
      <c r="A62" s="2" t="s">
        <v>103</v>
      </c>
      <c r="B62" s="2" t="s">
        <v>39</v>
      </c>
      <c r="C62" s="2" t="n">
        <v>48.247</v>
      </c>
      <c r="D62" s="2" t="n">
        <v>144.569</v>
      </c>
      <c r="E62" s="2" t="n">
        <v>84.041</v>
      </c>
      <c r="F62" s="2" t="n">
        <v>60.849</v>
      </c>
      <c r="G62" s="3" t="n">
        <v>1</v>
      </c>
      <c r="H62" s="2" t="n">
        <v>30</v>
      </c>
      <c r="I62" s="2" t="s">
        <v>40</v>
      </c>
      <c r="J62" s="2" t="n">
        <v>106.2</v>
      </c>
      <c r="K62" s="2" t="n">
        <f aca="false">E62-J62</f>
        <v>-22.159</v>
      </c>
      <c r="L62" s="2"/>
      <c r="M62" s="2"/>
      <c r="N62" s="2"/>
      <c r="O62" s="2" t="n">
        <f aca="false">E62/5</f>
        <v>16.8082</v>
      </c>
      <c r="P62" s="9" t="n">
        <f aca="false">9*O62-N62-F62</f>
        <v>90.4248</v>
      </c>
      <c r="Q62" s="9" t="n">
        <f aca="false">P62-R62</f>
        <v>90.4248</v>
      </c>
      <c r="R62" s="9"/>
      <c r="S62" s="9"/>
      <c r="T62" s="2"/>
      <c r="U62" s="2" t="n">
        <f aca="false">(F62+N62+P62)/O62</f>
        <v>9</v>
      </c>
      <c r="V62" s="2" t="n">
        <f aca="false">(F62+N62)/O62</f>
        <v>3.62019728465868</v>
      </c>
      <c r="W62" s="2" t="n">
        <v>12.249</v>
      </c>
      <c r="X62" s="2" t="n">
        <v>15.9743333333333</v>
      </c>
      <c r="Y62" s="2" t="n">
        <v>13.0982</v>
      </c>
      <c r="Z62" s="2" t="n">
        <v>10.8648</v>
      </c>
      <c r="AA62" s="2" t="n">
        <v>17.1428</v>
      </c>
      <c r="AB62" s="2" t="n">
        <v>17.6152</v>
      </c>
      <c r="AC62" s="2" t="n">
        <v>5.8204</v>
      </c>
      <c r="AD62" s="2" t="n">
        <v>7.5764</v>
      </c>
      <c r="AE62" s="2" t="n">
        <v>14.9048</v>
      </c>
      <c r="AF62" s="2" t="n">
        <v>14.301</v>
      </c>
      <c r="AG62" s="2"/>
      <c r="AH62" s="2" t="n">
        <f aca="false">ROUND(Q62*G62,0)</f>
        <v>90</v>
      </c>
      <c r="AI62" s="2" t="n">
        <f aca="false">ROUND(R62*G62,0)</f>
        <v>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customFormat="false" ht="13.8" hidden="false" customHeight="false" outlineLevel="0" collapsed="false">
      <c r="A63" s="2" t="s">
        <v>104</v>
      </c>
      <c r="B63" s="2" t="s">
        <v>45</v>
      </c>
      <c r="C63" s="2" t="n">
        <v>213</v>
      </c>
      <c r="D63" s="2" t="n">
        <v>102</v>
      </c>
      <c r="E63" s="2" t="n">
        <v>141</v>
      </c>
      <c r="F63" s="2" t="n">
        <v>112</v>
      </c>
      <c r="G63" s="3" t="n">
        <v>0.6</v>
      </c>
      <c r="H63" s="2" t="n">
        <v>60</v>
      </c>
      <c r="I63" s="2" t="s">
        <v>40</v>
      </c>
      <c r="J63" s="2" t="n">
        <v>141</v>
      </c>
      <c r="K63" s="2" t="n">
        <f aca="false">E63-J63</f>
        <v>0</v>
      </c>
      <c r="L63" s="2"/>
      <c r="M63" s="2"/>
      <c r="N63" s="2" t="n">
        <v>79.4166666666667</v>
      </c>
      <c r="O63" s="2" t="n">
        <f aca="false">E63/5</f>
        <v>28.2</v>
      </c>
      <c r="P63" s="9" t="n">
        <f aca="false">10*O63-N63-F63</f>
        <v>90.5833333333333</v>
      </c>
      <c r="Q63" s="9" t="n">
        <f aca="false">P63-R63</f>
        <v>90.5833333333333</v>
      </c>
      <c r="R63" s="9"/>
      <c r="S63" s="9"/>
      <c r="T63" s="2"/>
      <c r="U63" s="2" t="n">
        <f aca="false">(F63+N63+P63)/O63</f>
        <v>10</v>
      </c>
      <c r="V63" s="2" t="n">
        <f aca="false">(F63+N63)/O63</f>
        <v>6.78782505910166</v>
      </c>
      <c r="W63" s="2" t="n">
        <v>27.25</v>
      </c>
      <c r="X63" s="2" t="n">
        <v>25.3333333333333</v>
      </c>
      <c r="Y63" s="2" t="n">
        <v>42</v>
      </c>
      <c r="Z63" s="2" t="n">
        <v>27.4</v>
      </c>
      <c r="AA63" s="2" t="n">
        <v>22</v>
      </c>
      <c r="AB63" s="2" t="n">
        <v>23.2</v>
      </c>
      <c r="AC63" s="2" t="n">
        <v>13.8</v>
      </c>
      <c r="AD63" s="2" t="n">
        <v>13</v>
      </c>
      <c r="AE63" s="2" t="n">
        <v>8</v>
      </c>
      <c r="AF63" s="2" t="n">
        <v>8</v>
      </c>
      <c r="AG63" s="2" t="s">
        <v>48</v>
      </c>
      <c r="AH63" s="2" t="n">
        <f aca="false">ROUND(Q63*G63,0)</f>
        <v>54</v>
      </c>
      <c r="AI63" s="2" t="n">
        <f aca="false">ROUND(R63*G63,0)</f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customFormat="false" ht="13.8" hidden="false" customHeight="false" outlineLevel="0" collapsed="false">
      <c r="A64" s="11" t="s">
        <v>105</v>
      </c>
      <c r="B64" s="11" t="s">
        <v>45</v>
      </c>
      <c r="C64" s="11"/>
      <c r="D64" s="11"/>
      <c r="E64" s="11"/>
      <c r="F64" s="11"/>
      <c r="G64" s="12" t="n">
        <v>0</v>
      </c>
      <c r="H64" s="11" t="n">
        <v>50</v>
      </c>
      <c r="I64" s="11" t="s">
        <v>40</v>
      </c>
      <c r="J64" s="11"/>
      <c r="K64" s="11" t="n">
        <f aca="false">E64-J64</f>
        <v>0</v>
      </c>
      <c r="L64" s="11"/>
      <c r="M64" s="11"/>
      <c r="N64" s="11"/>
      <c r="O64" s="11" t="n">
        <f aca="false">E64/5</f>
        <v>0</v>
      </c>
      <c r="P64" s="13"/>
      <c r="Q64" s="9" t="n">
        <f aca="false">P64-R64</f>
        <v>0</v>
      </c>
      <c r="R64" s="13"/>
      <c r="S64" s="13"/>
      <c r="T64" s="11"/>
      <c r="U64" s="11" t="e">
        <f aca="false">(F64+N64+P64)/O64</f>
        <v>#DIV/0!</v>
      </c>
      <c r="V64" s="11" t="e">
        <f aca="false">(F64+N64)/O64</f>
        <v>#DIV/0!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s">
        <v>53</v>
      </c>
      <c r="AH64" s="2" t="n">
        <f aca="false">ROUND(Q64*G64,0)</f>
        <v>0</v>
      </c>
      <c r="AI64" s="2" t="n">
        <f aca="false">ROUND(R64*G64,0)</f>
        <v>0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customFormat="false" ht="13.8" hidden="false" customHeight="false" outlineLevel="0" collapsed="false">
      <c r="A65" s="11" t="s">
        <v>106</v>
      </c>
      <c r="B65" s="11" t="s">
        <v>45</v>
      </c>
      <c r="C65" s="11"/>
      <c r="D65" s="11"/>
      <c r="E65" s="11"/>
      <c r="F65" s="11"/>
      <c r="G65" s="12" t="n">
        <v>0</v>
      </c>
      <c r="H65" s="11" t="n">
        <v>50</v>
      </c>
      <c r="I65" s="11" t="s">
        <v>40</v>
      </c>
      <c r="J65" s="11"/>
      <c r="K65" s="11" t="n">
        <f aca="false">E65-J65</f>
        <v>0</v>
      </c>
      <c r="L65" s="11"/>
      <c r="M65" s="11"/>
      <c r="N65" s="11"/>
      <c r="O65" s="11" t="n">
        <f aca="false">E65/5</f>
        <v>0</v>
      </c>
      <c r="P65" s="13"/>
      <c r="Q65" s="9" t="n">
        <f aca="false">P65-R65</f>
        <v>0</v>
      </c>
      <c r="R65" s="13"/>
      <c r="S65" s="13"/>
      <c r="T65" s="11"/>
      <c r="U65" s="11" t="e">
        <f aca="false">(F65+N65+P65)/O65</f>
        <v>#DIV/0!</v>
      </c>
      <c r="V65" s="11" t="e">
        <f aca="false">(F65+N65)/O65</f>
        <v>#DIV/0!</v>
      </c>
      <c r="W65" s="11" t="n">
        <v>0</v>
      </c>
      <c r="X65" s="11" t="n">
        <v>0</v>
      </c>
      <c r="Y65" s="11" t="n">
        <v>-1.2</v>
      </c>
      <c r="Z65" s="11" t="n">
        <v>-1.2</v>
      </c>
      <c r="AA65" s="11" t="n">
        <v>-1.2</v>
      </c>
      <c r="AB65" s="11" t="n">
        <v>-1.2</v>
      </c>
      <c r="AC65" s="11" t="n">
        <v>7.8</v>
      </c>
      <c r="AD65" s="11" t="n">
        <v>8.6</v>
      </c>
      <c r="AE65" s="11" t="n">
        <v>16.2</v>
      </c>
      <c r="AF65" s="11" t="n">
        <v>11.4</v>
      </c>
      <c r="AG65" s="11" t="s">
        <v>53</v>
      </c>
      <c r="AH65" s="2" t="n">
        <f aca="false">ROUND(Q65*G65,0)</f>
        <v>0</v>
      </c>
      <c r="AI65" s="2" t="n">
        <f aca="false">ROUND(R65*G65,0)</f>
        <v>0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customFormat="false" ht="13.8" hidden="false" customHeight="false" outlineLevel="0" collapsed="false">
      <c r="A66" s="11" t="s">
        <v>107</v>
      </c>
      <c r="B66" s="11" t="s">
        <v>45</v>
      </c>
      <c r="C66" s="11"/>
      <c r="D66" s="11"/>
      <c r="E66" s="11"/>
      <c r="F66" s="11"/>
      <c r="G66" s="12" t="n">
        <v>0</v>
      </c>
      <c r="H66" s="11" t="n">
        <v>30</v>
      </c>
      <c r="I66" s="11" t="s">
        <v>40</v>
      </c>
      <c r="J66" s="11"/>
      <c r="K66" s="11" t="n">
        <f aca="false">E66-J66</f>
        <v>0</v>
      </c>
      <c r="L66" s="11"/>
      <c r="M66" s="11"/>
      <c r="N66" s="11"/>
      <c r="O66" s="11" t="n">
        <f aca="false">E66/5</f>
        <v>0</v>
      </c>
      <c r="P66" s="13"/>
      <c r="Q66" s="9" t="n">
        <f aca="false">P66-R66</f>
        <v>0</v>
      </c>
      <c r="R66" s="13"/>
      <c r="S66" s="13"/>
      <c r="T66" s="11"/>
      <c r="U66" s="11" t="e">
        <f aca="false">(F66+N66+P66)/O66</f>
        <v>#DIV/0!</v>
      </c>
      <c r="V66" s="11" t="e">
        <f aca="false">(F66+N66)/O66</f>
        <v>#DIV/0!</v>
      </c>
      <c r="W66" s="11" t="n">
        <v>0</v>
      </c>
      <c r="X66" s="11" t="n">
        <v>0</v>
      </c>
      <c r="Y66" s="11" t="n">
        <v>-0.2</v>
      </c>
      <c r="Z66" s="11" t="n">
        <v>-0.2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s">
        <v>53</v>
      </c>
      <c r="AH66" s="2" t="n">
        <f aca="false">ROUND(Q66*G66,0)</f>
        <v>0</v>
      </c>
      <c r="AI66" s="2" t="n">
        <f aca="false">ROUND(R66*G66,0)</f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customFormat="false" ht="13.8" hidden="false" customHeight="false" outlineLevel="0" collapsed="false">
      <c r="A67" s="2" t="s">
        <v>108</v>
      </c>
      <c r="B67" s="2" t="s">
        <v>45</v>
      </c>
      <c r="C67" s="2" t="n">
        <v>230</v>
      </c>
      <c r="D67" s="2" t="n">
        <v>9</v>
      </c>
      <c r="E67" s="2" t="n">
        <v>190</v>
      </c>
      <c r="F67" s="2"/>
      <c r="G67" s="3" t="n">
        <v>0.6</v>
      </c>
      <c r="H67" s="2" t="n">
        <v>55</v>
      </c>
      <c r="I67" s="2" t="s">
        <v>40</v>
      </c>
      <c r="J67" s="2" t="n">
        <v>202</v>
      </c>
      <c r="K67" s="2" t="n">
        <f aca="false">E67-J67</f>
        <v>-12</v>
      </c>
      <c r="L67" s="2"/>
      <c r="M67" s="2"/>
      <c r="N67" s="2" t="n">
        <v>46.25</v>
      </c>
      <c r="O67" s="2" t="n">
        <f aca="false">E67/5</f>
        <v>38</v>
      </c>
      <c r="P67" s="9" t="n">
        <f aca="false">6*O67-N67-F67</f>
        <v>181.75</v>
      </c>
      <c r="Q67" s="9" t="n">
        <f aca="false">P67-R67</f>
        <v>181.75</v>
      </c>
      <c r="R67" s="9"/>
      <c r="S67" s="9"/>
      <c r="T67" s="2"/>
      <c r="U67" s="2" t="n">
        <f aca="false">(F67+N67+P67)/O67</f>
        <v>6</v>
      </c>
      <c r="V67" s="2" t="n">
        <f aca="false">(F67+N67)/O67</f>
        <v>1.21710526315789</v>
      </c>
      <c r="W67" s="2" t="n">
        <v>18.75</v>
      </c>
      <c r="X67" s="2" t="n">
        <v>14.6666666666667</v>
      </c>
      <c r="Y67" s="2" t="n">
        <v>39.2</v>
      </c>
      <c r="Z67" s="2" t="n">
        <v>34.6</v>
      </c>
      <c r="AA67" s="2" t="n">
        <v>19.6</v>
      </c>
      <c r="AB67" s="2" t="n">
        <v>19</v>
      </c>
      <c r="AC67" s="2" t="n">
        <v>19.4</v>
      </c>
      <c r="AD67" s="2" t="n">
        <v>17.6</v>
      </c>
      <c r="AE67" s="2" t="n">
        <v>19.6</v>
      </c>
      <c r="AF67" s="2" t="n">
        <v>20.8</v>
      </c>
      <c r="AG67" s="2" t="s">
        <v>48</v>
      </c>
      <c r="AH67" s="2" t="n">
        <f aca="false">ROUND(Q67*G67,0)</f>
        <v>109</v>
      </c>
      <c r="AI67" s="2" t="n">
        <f aca="false">ROUND(R67*G67,0)</f>
        <v>0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customFormat="false" ht="13.8" hidden="false" customHeight="false" outlineLevel="0" collapsed="false">
      <c r="A68" s="11" t="s">
        <v>109</v>
      </c>
      <c r="B68" s="11" t="s">
        <v>45</v>
      </c>
      <c r="C68" s="11"/>
      <c r="D68" s="11"/>
      <c r="E68" s="11"/>
      <c r="F68" s="11"/>
      <c r="G68" s="12" t="n">
        <v>0</v>
      </c>
      <c r="H68" s="11" t="n">
        <v>40</v>
      </c>
      <c r="I68" s="11" t="s">
        <v>40</v>
      </c>
      <c r="J68" s="11"/>
      <c r="K68" s="11" t="n">
        <f aca="false">E68-J68</f>
        <v>0</v>
      </c>
      <c r="L68" s="11"/>
      <c r="M68" s="11"/>
      <c r="N68" s="11"/>
      <c r="O68" s="11" t="n">
        <f aca="false">E68/5</f>
        <v>0</v>
      </c>
      <c r="P68" s="13"/>
      <c r="Q68" s="9" t="n">
        <f aca="false">P68-R68</f>
        <v>0</v>
      </c>
      <c r="R68" s="13"/>
      <c r="S68" s="13"/>
      <c r="T68" s="11"/>
      <c r="U68" s="11" t="e">
        <f aca="false">(F68+N68+P68)/O68</f>
        <v>#DIV/0!</v>
      </c>
      <c r="V68" s="11" t="e">
        <f aca="false">(F68+N68)/O68</f>
        <v>#DIV/0!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s">
        <v>53</v>
      </c>
      <c r="AH68" s="2" t="n">
        <f aca="false">ROUND(Q68*G68,0)</f>
        <v>0</v>
      </c>
      <c r="AI68" s="2" t="n">
        <f aca="false">ROUND(R68*G68,0)</f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customFormat="false" ht="13.8" hidden="false" customHeight="false" outlineLevel="0" collapsed="false">
      <c r="A69" s="2" t="s">
        <v>110</v>
      </c>
      <c r="B69" s="2" t="s">
        <v>45</v>
      </c>
      <c r="C69" s="2" t="n">
        <v>54</v>
      </c>
      <c r="D69" s="2" t="n">
        <v>57</v>
      </c>
      <c r="E69" s="2" t="n">
        <v>62</v>
      </c>
      <c r="F69" s="2" t="n">
        <v>39</v>
      </c>
      <c r="G69" s="3" t="n">
        <v>0.4</v>
      </c>
      <c r="H69" s="2" t="n">
        <v>50</v>
      </c>
      <c r="I69" s="2" t="s">
        <v>40</v>
      </c>
      <c r="J69" s="2" t="n">
        <v>63</v>
      </c>
      <c r="K69" s="2" t="n">
        <f aca="false">E69-J69</f>
        <v>-1</v>
      </c>
      <c r="L69" s="2"/>
      <c r="M69" s="2"/>
      <c r="N69" s="2"/>
      <c r="O69" s="2" t="n">
        <f aca="false">E69/5</f>
        <v>12.4</v>
      </c>
      <c r="P69" s="9" t="n">
        <f aca="false">8*O69-N69-F69</f>
        <v>60.2</v>
      </c>
      <c r="Q69" s="9" t="n">
        <f aca="false">P69-R69</f>
        <v>60.2</v>
      </c>
      <c r="R69" s="9"/>
      <c r="S69" s="9"/>
      <c r="T69" s="2"/>
      <c r="U69" s="2" t="n">
        <f aca="false">(F69+N69+P69)/O69</f>
        <v>8</v>
      </c>
      <c r="V69" s="2" t="n">
        <f aca="false">(F69+N69)/O69</f>
        <v>3.14516129032258</v>
      </c>
      <c r="W69" s="2" t="n">
        <v>5.5</v>
      </c>
      <c r="X69" s="2" t="n">
        <v>6.66666666666667</v>
      </c>
      <c r="Y69" s="2" t="n">
        <v>9.2</v>
      </c>
      <c r="Z69" s="2" t="n">
        <v>11.6</v>
      </c>
      <c r="AA69" s="2" t="n">
        <v>7.6</v>
      </c>
      <c r="AB69" s="2" t="n">
        <v>6.8</v>
      </c>
      <c r="AC69" s="2" t="n">
        <v>10.2</v>
      </c>
      <c r="AD69" s="2" t="n">
        <v>11</v>
      </c>
      <c r="AE69" s="2" t="n">
        <v>8.4</v>
      </c>
      <c r="AF69" s="2" t="n">
        <v>8.2</v>
      </c>
      <c r="AG69" s="2" t="s">
        <v>48</v>
      </c>
      <c r="AH69" s="2" t="n">
        <f aca="false">ROUND(Q69*G69,0)</f>
        <v>24</v>
      </c>
      <c r="AI69" s="2" t="n">
        <f aca="false">ROUND(R69*G69,0)</f>
        <v>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customFormat="false" ht="13.8" hidden="false" customHeight="false" outlineLevel="0" collapsed="false">
      <c r="A70" s="2" t="s">
        <v>111</v>
      </c>
      <c r="B70" s="2" t="s">
        <v>45</v>
      </c>
      <c r="C70" s="2" t="n">
        <v>29</v>
      </c>
      <c r="D70" s="2"/>
      <c r="E70" s="2" t="n">
        <v>5</v>
      </c>
      <c r="F70" s="2" t="n">
        <v>23</v>
      </c>
      <c r="G70" s="3" t="n">
        <v>0.11</v>
      </c>
      <c r="H70" s="2" t="n">
        <v>150</v>
      </c>
      <c r="I70" s="2" t="s">
        <v>40</v>
      </c>
      <c r="J70" s="2" t="n">
        <v>5</v>
      </c>
      <c r="K70" s="2" t="n">
        <f aca="false">E70-J70</f>
        <v>0</v>
      </c>
      <c r="L70" s="2"/>
      <c r="M70" s="2"/>
      <c r="N70" s="2"/>
      <c r="O70" s="2" t="n">
        <f aca="false">E70/5</f>
        <v>1</v>
      </c>
      <c r="P70" s="9"/>
      <c r="Q70" s="9" t="n">
        <f aca="false">P70-R70</f>
        <v>0</v>
      </c>
      <c r="R70" s="9"/>
      <c r="S70" s="9"/>
      <c r="T70" s="2"/>
      <c r="U70" s="2" t="n">
        <f aca="false">(F70+N70+P70)/O70</f>
        <v>23</v>
      </c>
      <c r="V70" s="2" t="n">
        <f aca="false">(F70+N70)/O70</f>
        <v>23</v>
      </c>
      <c r="W70" s="2" t="n">
        <v>0.25</v>
      </c>
      <c r="X70" s="2" t="n">
        <v>0.333333333333333</v>
      </c>
      <c r="Y70" s="2" t="n">
        <v>3.8</v>
      </c>
      <c r="Z70" s="2" t="n">
        <v>0.2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15" t="s">
        <v>112</v>
      </c>
      <c r="AH70" s="2" t="n">
        <f aca="false">ROUND(Q70*G70,0)</f>
        <v>0</v>
      </c>
      <c r="AI70" s="2" t="n">
        <f aca="false">ROUND(R70*G70,0)</f>
        <v>0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customFormat="false" ht="13.8" hidden="false" customHeight="false" outlineLevel="0" collapsed="false">
      <c r="A71" s="2" t="s">
        <v>113</v>
      </c>
      <c r="B71" s="2" t="s">
        <v>45</v>
      </c>
      <c r="C71" s="2" t="n">
        <v>9</v>
      </c>
      <c r="D71" s="2"/>
      <c r="E71" s="2" t="n">
        <v>4</v>
      </c>
      <c r="F71" s="2" t="n">
        <v>2</v>
      </c>
      <c r="G71" s="3" t="n">
        <v>0.06</v>
      </c>
      <c r="H71" s="2" t="n">
        <v>60</v>
      </c>
      <c r="I71" s="2" t="s">
        <v>40</v>
      </c>
      <c r="J71" s="2" t="n">
        <v>5</v>
      </c>
      <c r="K71" s="2" t="n">
        <f aca="false">E71-J71</f>
        <v>-1</v>
      </c>
      <c r="L71" s="2"/>
      <c r="M71" s="2"/>
      <c r="N71" s="2"/>
      <c r="O71" s="2" t="n">
        <f aca="false">E71/5</f>
        <v>0.8</v>
      </c>
      <c r="P71" s="9" t="n">
        <v>6</v>
      </c>
      <c r="Q71" s="9" t="n">
        <f aca="false">P71-R71</f>
        <v>6</v>
      </c>
      <c r="R71" s="9"/>
      <c r="S71" s="9"/>
      <c r="T71" s="2"/>
      <c r="U71" s="2" t="n">
        <f aca="false">(F71+N71+P71)/O71</f>
        <v>10</v>
      </c>
      <c r="V71" s="2" t="n">
        <f aca="false">(F71+N71)/O71</f>
        <v>2.5</v>
      </c>
      <c r="W71" s="2" t="n">
        <v>-0.75</v>
      </c>
      <c r="X71" s="2" t="n">
        <v>-0.666666666666667</v>
      </c>
      <c r="Y71" s="2" t="n">
        <v>2.2</v>
      </c>
      <c r="Z71" s="2" t="n">
        <v>0.8</v>
      </c>
      <c r="AA71" s="2" t="n">
        <v>1.8</v>
      </c>
      <c r="AB71" s="2" t="n">
        <v>1.8</v>
      </c>
      <c r="AC71" s="2" t="n">
        <v>-0.6</v>
      </c>
      <c r="AD71" s="2" t="n">
        <v>-0.2</v>
      </c>
      <c r="AE71" s="2" t="n">
        <v>0.8</v>
      </c>
      <c r="AF71" s="2" t="n">
        <v>2.2</v>
      </c>
      <c r="AG71" s="10" t="s">
        <v>41</v>
      </c>
      <c r="AH71" s="2" t="n">
        <f aca="false">ROUND(Q71*G71,0)</f>
        <v>0</v>
      </c>
      <c r="AI71" s="2" t="n">
        <f aca="false">ROUND(R71*G71,0)</f>
        <v>0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customFormat="false" ht="13.8" hidden="false" customHeight="false" outlineLevel="0" collapsed="false">
      <c r="A72" s="2" t="s">
        <v>114</v>
      </c>
      <c r="B72" s="2" t="s">
        <v>45</v>
      </c>
      <c r="C72" s="2" t="n">
        <v>24</v>
      </c>
      <c r="D72" s="2"/>
      <c r="E72" s="2" t="n">
        <v>9</v>
      </c>
      <c r="F72" s="2" t="n">
        <v>15</v>
      </c>
      <c r="G72" s="3" t="n">
        <v>0.15</v>
      </c>
      <c r="H72" s="2" t="n">
        <v>60</v>
      </c>
      <c r="I72" s="2" t="s">
        <v>40</v>
      </c>
      <c r="J72" s="2" t="n">
        <v>9</v>
      </c>
      <c r="K72" s="2" t="n">
        <f aca="false">E72-J72</f>
        <v>0</v>
      </c>
      <c r="L72" s="2"/>
      <c r="M72" s="2"/>
      <c r="N72" s="2"/>
      <c r="O72" s="2" t="n">
        <f aca="false">E72/5</f>
        <v>1.8</v>
      </c>
      <c r="P72" s="9"/>
      <c r="Q72" s="9" t="n">
        <f aca="false">P72-R72</f>
        <v>0</v>
      </c>
      <c r="R72" s="9"/>
      <c r="S72" s="9"/>
      <c r="T72" s="2"/>
      <c r="U72" s="2" t="n">
        <f aca="false">(F72+N72+P72)/O72</f>
        <v>8.33333333333333</v>
      </c>
      <c r="V72" s="2" t="n">
        <f aca="false">(F72+N72)/O72</f>
        <v>8.33333333333333</v>
      </c>
      <c r="W72" s="2" t="n">
        <v>1.5</v>
      </c>
      <c r="X72" s="2" t="n">
        <v>-0.333333333333333</v>
      </c>
      <c r="Y72" s="2" t="n">
        <v>6.2</v>
      </c>
      <c r="Z72" s="2" t="n">
        <v>3</v>
      </c>
      <c r="AA72" s="2" t="n">
        <v>2.6</v>
      </c>
      <c r="AB72" s="2" t="n">
        <v>2.8</v>
      </c>
      <c r="AC72" s="2" t="n">
        <v>0.6</v>
      </c>
      <c r="AD72" s="2" t="n">
        <v>1.8</v>
      </c>
      <c r="AE72" s="2" t="n">
        <v>3</v>
      </c>
      <c r="AF72" s="2" t="n">
        <v>1.6</v>
      </c>
      <c r="AG72" s="15" t="s">
        <v>74</v>
      </c>
      <c r="AH72" s="2" t="n">
        <f aca="false">ROUND(Q72*G72,0)</f>
        <v>0</v>
      </c>
      <c r="AI72" s="2" t="n">
        <f aca="false">ROUND(R72*G72,0)</f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customFormat="false" ht="13.8" hidden="false" customHeight="false" outlineLevel="0" collapsed="false">
      <c r="A73" s="2" t="s">
        <v>115</v>
      </c>
      <c r="B73" s="2" t="s">
        <v>45</v>
      </c>
      <c r="C73" s="2" t="n">
        <v>7</v>
      </c>
      <c r="D73" s="2" t="n">
        <v>13</v>
      </c>
      <c r="E73" s="2" t="n">
        <v>5</v>
      </c>
      <c r="F73" s="2" t="n">
        <v>12</v>
      </c>
      <c r="G73" s="3" t="n">
        <v>0.4</v>
      </c>
      <c r="H73" s="2" t="n">
        <v>55</v>
      </c>
      <c r="I73" s="2" t="s">
        <v>40</v>
      </c>
      <c r="J73" s="2" t="n">
        <v>5</v>
      </c>
      <c r="K73" s="2" t="n">
        <f aca="false">E73-J73</f>
        <v>0</v>
      </c>
      <c r="L73" s="2"/>
      <c r="M73" s="2"/>
      <c r="N73" s="2"/>
      <c r="O73" s="2" t="n">
        <f aca="false">E73/5</f>
        <v>1</v>
      </c>
      <c r="P73" s="9"/>
      <c r="Q73" s="9" t="n">
        <f aca="false">P73-R73</f>
        <v>0</v>
      </c>
      <c r="R73" s="9"/>
      <c r="S73" s="9"/>
      <c r="T73" s="2"/>
      <c r="U73" s="2" t="n">
        <f aca="false">(F73+N73+P73)/O73</f>
        <v>12</v>
      </c>
      <c r="V73" s="2" t="n">
        <f aca="false">(F73+N73)/O73</f>
        <v>12</v>
      </c>
      <c r="W73" s="2" t="n">
        <v>0.75</v>
      </c>
      <c r="X73" s="2" t="n">
        <v>1</v>
      </c>
      <c r="Y73" s="2" t="n">
        <v>1</v>
      </c>
      <c r="Z73" s="2" t="n">
        <v>1.4</v>
      </c>
      <c r="AA73" s="2" t="n">
        <v>0.8</v>
      </c>
      <c r="AB73" s="2" t="n">
        <v>0.8</v>
      </c>
      <c r="AC73" s="2" t="n">
        <v>0.6</v>
      </c>
      <c r="AD73" s="2" t="n">
        <v>0.4</v>
      </c>
      <c r="AE73" s="2" t="n">
        <v>1.4</v>
      </c>
      <c r="AF73" s="2" t="n">
        <v>1.6</v>
      </c>
      <c r="AG73" s="2"/>
      <c r="AH73" s="2" t="n">
        <f aca="false">ROUND(Q73*G73,0)</f>
        <v>0</v>
      </c>
      <c r="AI73" s="2" t="n">
        <f aca="false">ROUND(R73*G73,0)</f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customFormat="false" ht="13.8" hidden="false" customHeight="false" outlineLevel="0" collapsed="false">
      <c r="A74" s="2" t="s">
        <v>116</v>
      </c>
      <c r="B74" s="2" t="s">
        <v>39</v>
      </c>
      <c r="C74" s="2" t="n">
        <v>31.78</v>
      </c>
      <c r="D74" s="2"/>
      <c r="E74" s="2" t="n">
        <v>2.68</v>
      </c>
      <c r="F74" s="2" t="n">
        <v>1.305</v>
      </c>
      <c r="G74" s="3" t="n">
        <v>1</v>
      </c>
      <c r="H74" s="2" t="n">
        <v>55</v>
      </c>
      <c r="I74" s="2" t="s">
        <v>40</v>
      </c>
      <c r="J74" s="2" t="n">
        <v>5.2</v>
      </c>
      <c r="K74" s="2" t="n">
        <f aca="false">E74-J74</f>
        <v>-2.52</v>
      </c>
      <c r="L74" s="2"/>
      <c r="M74" s="2"/>
      <c r="N74" s="2"/>
      <c r="O74" s="2" t="n">
        <f aca="false">E74/5</f>
        <v>0.536</v>
      </c>
      <c r="P74" s="9" t="n">
        <v>5</v>
      </c>
      <c r="Q74" s="9" t="n">
        <f aca="false">P74-R74</f>
        <v>5</v>
      </c>
      <c r="R74" s="9"/>
      <c r="S74" s="9"/>
      <c r="T74" s="2"/>
      <c r="U74" s="2" t="n">
        <f aca="false">(F74+N74+P74)/O74</f>
        <v>11.7630597014925</v>
      </c>
      <c r="V74" s="2" t="n">
        <f aca="false">(F74+N74)/O74</f>
        <v>2.43470149253731</v>
      </c>
      <c r="W74" s="2" t="n">
        <v>-0.00375</v>
      </c>
      <c r="X74" s="2" t="n">
        <v>-0.00666666666666667</v>
      </c>
      <c r="Y74" s="2" t="n">
        <v>1.873</v>
      </c>
      <c r="Z74" s="2" t="n">
        <v>1.873</v>
      </c>
      <c r="AA74" s="2" t="n">
        <v>0.539</v>
      </c>
      <c r="AB74" s="2" t="n">
        <v>1.341</v>
      </c>
      <c r="AC74" s="2" t="n">
        <v>2.122</v>
      </c>
      <c r="AD74" s="2" t="n">
        <v>1.854</v>
      </c>
      <c r="AE74" s="2" t="n">
        <v>0</v>
      </c>
      <c r="AF74" s="2" t="n">
        <v>0.5788</v>
      </c>
      <c r="AG74" s="2" t="s">
        <v>117</v>
      </c>
      <c r="AH74" s="2" t="n">
        <f aca="false">ROUND(Q74*G74,0)</f>
        <v>5</v>
      </c>
      <c r="AI74" s="2" t="n">
        <f aca="false">ROUND(R74*G74,0)</f>
        <v>0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customFormat="false" ht="13.8" hidden="false" customHeight="false" outlineLevel="0" collapsed="false">
      <c r="A75" s="2" t="s">
        <v>118</v>
      </c>
      <c r="B75" s="2" t="s">
        <v>39</v>
      </c>
      <c r="C75" s="2" t="n">
        <v>144.004</v>
      </c>
      <c r="D75" s="2" t="n">
        <v>66.43</v>
      </c>
      <c r="E75" s="2" t="n">
        <v>95.541</v>
      </c>
      <c r="F75" s="2" t="n">
        <v>97.187</v>
      </c>
      <c r="G75" s="3" t="n">
        <v>1</v>
      </c>
      <c r="H75" s="2" t="n">
        <v>50</v>
      </c>
      <c r="I75" s="2" t="s">
        <v>40</v>
      </c>
      <c r="J75" s="2" t="n">
        <v>92.1</v>
      </c>
      <c r="K75" s="2" t="n">
        <f aca="false">E75-J75</f>
        <v>3.441</v>
      </c>
      <c r="L75" s="2"/>
      <c r="M75" s="2"/>
      <c r="N75" s="2" t="n">
        <v>42.3346666666667</v>
      </c>
      <c r="O75" s="2" t="n">
        <f aca="false">E75/5</f>
        <v>19.1082</v>
      </c>
      <c r="P75" s="9" t="n">
        <f aca="false">10*O75-N75-F75</f>
        <v>51.5603333333333</v>
      </c>
      <c r="Q75" s="9" t="n">
        <f aca="false">P75-R75</f>
        <v>51.5603333333333</v>
      </c>
      <c r="R75" s="9"/>
      <c r="S75" s="9"/>
      <c r="T75" s="2"/>
      <c r="U75" s="2" t="n">
        <f aca="false">(F75+N75+P75)/O75</f>
        <v>10</v>
      </c>
      <c r="V75" s="2" t="n">
        <f aca="false">(F75+N75)/O75</f>
        <v>7.30166455588003</v>
      </c>
      <c r="W75" s="2" t="n">
        <v>18.842</v>
      </c>
      <c r="X75" s="2" t="n">
        <v>18.5773333333333</v>
      </c>
      <c r="Y75" s="2" t="n">
        <v>21.2958</v>
      </c>
      <c r="Z75" s="2" t="n">
        <v>18.3452</v>
      </c>
      <c r="AA75" s="2" t="n">
        <v>15.6748</v>
      </c>
      <c r="AB75" s="2" t="n">
        <v>15.2644</v>
      </c>
      <c r="AC75" s="2" t="n">
        <v>13.241</v>
      </c>
      <c r="AD75" s="2" t="n">
        <v>15.2898</v>
      </c>
      <c r="AE75" s="2" t="n">
        <v>17.5154</v>
      </c>
      <c r="AF75" s="2" t="n">
        <v>15.8906</v>
      </c>
      <c r="AG75" s="2"/>
      <c r="AH75" s="2" t="n">
        <f aca="false">ROUND(Q75*G75,0)</f>
        <v>52</v>
      </c>
      <c r="AI75" s="2" t="n">
        <f aca="false">ROUND(R75*G75,0)</f>
        <v>0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customFormat="false" ht="13.8" hidden="false" customHeight="false" outlineLevel="0" collapsed="false">
      <c r="A76" s="2" t="s">
        <v>119</v>
      </c>
      <c r="B76" s="2" t="s">
        <v>45</v>
      </c>
      <c r="C76" s="2" t="n">
        <v>3</v>
      </c>
      <c r="D76" s="2" t="n">
        <v>6</v>
      </c>
      <c r="E76" s="2" t="n">
        <v>-1</v>
      </c>
      <c r="F76" s="2" t="n">
        <v>6</v>
      </c>
      <c r="G76" s="3" t="n">
        <v>0.2</v>
      </c>
      <c r="H76" s="2" t="n">
        <v>40</v>
      </c>
      <c r="I76" s="2" t="s">
        <v>40</v>
      </c>
      <c r="J76" s="2"/>
      <c r="K76" s="2" t="n">
        <f aca="false">E76-J76</f>
        <v>-1</v>
      </c>
      <c r="L76" s="2"/>
      <c r="M76" s="2"/>
      <c r="N76" s="2"/>
      <c r="O76" s="2" t="n">
        <f aca="false">E76/5</f>
        <v>-0.2</v>
      </c>
      <c r="P76" s="9"/>
      <c r="Q76" s="9" t="n">
        <f aca="false">P76-R76</f>
        <v>0</v>
      </c>
      <c r="R76" s="9"/>
      <c r="S76" s="9"/>
      <c r="T76" s="2"/>
      <c r="U76" s="2" t="n">
        <f aca="false">(F76+N76+P76)/O76</f>
        <v>-30</v>
      </c>
      <c r="V76" s="2" t="n">
        <f aca="false">(F76+N76)/O76</f>
        <v>-30</v>
      </c>
      <c r="W76" s="2" t="n">
        <v>0</v>
      </c>
      <c r="X76" s="2" t="n">
        <v>0</v>
      </c>
      <c r="Y76" s="2" t="n">
        <v>0.8</v>
      </c>
      <c r="Z76" s="2" t="n">
        <v>1.4</v>
      </c>
      <c r="AA76" s="2" t="n">
        <v>1</v>
      </c>
      <c r="AB76" s="2" t="n">
        <v>1</v>
      </c>
      <c r="AC76" s="2" t="n">
        <v>0.4</v>
      </c>
      <c r="AD76" s="2" t="n">
        <v>0.6</v>
      </c>
      <c r="AE76" s="2" t="n">
        <v>0.6</v>
      </c>
      <c r="AF76" s="2" t="n">
        <v>0.4</v>
      </c>
      <c r="AG76" s="2" t="s">
        <v>120</v>
      </c>
      <c r="AH76" s="2" t="n">
        <f aca="false">ROUND(Q76*G76,0)</f>
        <v>0</v>
      </c>
      <c r="AI76" s="2" t="n">
        <f aca="false">ROUND(R76*G76,0)</f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customFormat="false" ht="13.8" hidden="false" customHeight="false" outlineLevel="0" collapsed="false">
      <c r="A77" s="2" t="s">
        <v>121</v>
      </c>
      <c r="B77" s="2" t="s">
        <v>45</v>
      </c>
      <c r="C77" s="2" t="n">
        <v>7</v>
      </c>
      <c r="D77" s="2" t="n">
        <v>12</v>
      </c>
      <c r="E77" s="2" t="n">
        <v>-5</v>
      </c>
      <c r="F77" s="2" t="n">
        <v>12</v>
      </c>
      <c r="G77" s="3" t="n">
        <v>0.2</v>
      </c>
      <c r="H77" s="2" t="n">
        <v>35</v>
      </c>
      <c r="I77" s="2" t="s">
        <v>40</v>
      </c>
      <c r="J77" s="2" t="n">
        <v>2</v>
      </c>
      <c r="K77" s="2" t="n">
        <f aca="false">E77-J77</f>
        <v>-7</v>
      </c>
      <c r="L77" s="2"/>
      <c r="M77" s="2"/>
      <c r="N77" s="2"/>
      <c r="O77" s="2" t="n">
        <f aca="false">E77/5</f>
        <v>-1</v>
      </c>
      <c r="P77" s="9"/>
      <c r="Q77" s="9" t="n">
        <f aca="false">P77-R77</f>
        <v>0</v>
      </c>
      <c r="R77" s="9"/>
      <c r="S77" s="9"/>
      <c r="T77" s="2"/>
      <c r="U77" s="2" t="n">
        <f aca="false">(F77+N77+P77)/O77</f>
        <v>-12</v>
      </c>
      <c r="V77" s="2" t="n">
        <f aca="false">(F77+N77)/O77</f>
        <v>-12</v>
      </c>
      <c r="W77" s="2" t="n">
        <v>0.75</v>
      </c>
      <c r="X77" s="2" t="n">
        <v>2</v>
      </c>
      <c r="Y77" s="2" t="n">
        <v>1</v>
      </c>
      <c r="Z77" s="2" t="n">
        <v>1.2</v>
      </c>
      <c r="AA77" s="2" t="n">
        <v>2</v>
      </c>
      <c r="AB77" s="2" t="n">
        <v>3</v>
      </c>
      <c r="AC77" s="2" t="n">
        <v>1.4</v>
      </c>
      <c r="AD77" s="2" t="n">
        <v>0.4</v>
      </c>
      <c r="AE77" s="2" t="n">
        <v>0.2</v>
      </c>
      <c r="AF77" s="2" t="n">
        <v>0.8</v>
      </c>
      <c r="AG77" s="2" t="s">
        <v>120</v>
      </c>
      <c r="AH77" s="2" t="n">
        <f aca="false">ROUND(Q77*G77,0)</f>
        <v>0</v>
      </c>
      <c r="AI77" s="2" t="n">
        <f aca="false">ROUND(R77*G77,0)</f>
        <v>0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customFormat="false" ht="13.8" hidden="false" customHeight="false" outlineLevel="0" collapsed="false">
      <c r="A78" s="2" t="s">
        <v>122</v>
      </c>
      <c r="B78" s="2" t="s">
        <v>39</v>
      </c>
      <c r="C78" s="2" t="n">
        <v>1010.742</v>
      </c>
      <c r="D78" s="2" t="n">
        <v>2395.13</v>
      </c>
      <c r="E78" s="2" t="n">
        <v>1150.012</v>
      </c>
      <c r="F78" s="2" t="n">
        <v>1908.258</v>
      </c>
      <c r="G78" s="3" t="n">
        <v>1</v>
      </c>
      <c r="H78" s="2" t="n">
        <v>60</v>
      </c>
      <c r="I78" s="2" t="s">
        <v>40</v>
      </c>
      <c r="J78" s="2" t="n">
        <v>1493.3</v>
      </c>
      <c r="K78" s="2" t="n">
        <f aca="false">E78-J78</f>
        <v>-343.288</v>
      </c>
      <c r="L78" s="2"/>
      <c r="M78" s="2"/>
      <c r="N78" s="2" t="n">
        <v>1174.69825</v>
      </c>
      <c r="O78" s="2" t="n">
        <f aca="false">E78/5</f>
        <v>230.0024</v>
      </c>
      <c r="P78" s="9"/>
      <c r="Q78" s="9" t="n">
        <f aca="false">P78-R78</f>
        <v>0</v>
      </c>
      <c r="R78" s="9"/>
      <c r="S78" s="9"/>
      <c r="T78" s="2"/>
      <c r="U78" s="2" t="n">
        <f aca="false">(F78+N78+P78)/O78</f>
        <v>13.4040177406845</v>
      </c>
      <c r="V78" s="2" t="n">
        <f aca="false">(F78+N78)/O78</f>
        <v>13.4040177406845</v>
      </c>
      <c r="W78" s="2" t="n">
        <v>363.72425</v>
      </c>
      <c r="X78" s="2" t="n">
        <v>372.337</v>
      </c>
      <c r="Y78" s="2" t="n">
        <v>249.4786</v>
      </c>
      <c r="Z78" s="2" t="n">
        <v>184.6722</v>
      </c>
      <c r="AA78" s="2" t="n">
        <v>172.8458</v>
      </c>
      <c r="AB78" s="2" t="n">
        <v>186.1962</v>
      </c>
      <c r="AC78" s="2" t="n">
        <v>212.4218</v>
      </c>
      <c r="AD78" s="2" t="n">
        <v>180.0454</v>
      </c>
      <c r="AE78" s="2" t="n">
        <v>277.605</v>
      </c>
      <c r="AF78" s="2" t="n">
        <v>288.0748</v>
      </c>
      <c r="AG78" s="2"/>
      <c r="AH78" s="2" t="n">
        <f aca="false">ROUND(Q78*G78,0)</f>
        <v>0</v>
      </c>
      <c r="AI78" s="2" t="n">
        <f aca="false">ROUND(R78*G78,0)</f>
        <v>0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customFormat="false" ht="13.8" hidden="false" customHeight="false" outlineLevel="0" collapsed="false">
      <c r="A79" s="2" t="s">
        <v>123</v>
      </c>
      <c r="B79" s="2" t="s">
        <v>39</v>
      </c>
      <c r="C79" s="2" t="n">
        <v>1064.922</v>
      </c>
      <c r="D79" s="2" t="n">
        <v>324.885</v>
      </c>
      <c r="E79" s="2" t="n">
        <v>519.653</v>
      </c>
      <c r="F79" s="2" t="n">
        <v>804.297</v>
      </c>
      <c r="G79" s="3" t="n">
        <v>1</v>
      </c>
      <c r="H79" s="2" t="n">
        <v>60</v>
      </c>
      <c r="I79" s="2" t="s">
        <v>40</v>
      </c>
      <c r="J79" s="2" t="n">
        <v>505</v>
      </c>
      <c r="K79" s="2" t="n">
        <f aca="false">E79-J79</f>
        <v>14.653</v>
      </c>
      <c r="L79" s="2"/>
      <c r="M79" s="2"/>
      <c r="N79" s="2" t="n">
        <v>58.0128333333335</v>
      </c>
      <c r="O79" s="2" t="n">
        <f aca="false">E79/5</f>
        <v>103.9306</v>
      </c>
      <c r="P79" s="9" t="n">
        <f aca="false">10*O79-N79-F79</f>
        <v>176.996166666667</v>
      </c>
      <c r="Q79" s="9" t="n">
        <f aca="false">P79-R79</f>
        <v>176.996166666667</v>
      </c>
      <c r="R79" s="9"/>
      <c r="S79" s="9"/>
      <c r="T79" s="2"/>
      <c r="U79" s="2" t="n">
        <f aca="false">(F79+N79+P79)/O79</f>
        <v>10</v>
      </c>
      <c r="V79" s="2" t="n">
        <f aca="false">(F79+N79)/O79</f>
        <v>8.29697734193138</v>
      </c>
      <c r="W79" s="2" t="n">
        <v>114.9565</v>
      </c>
      <c r="X79" s="2" t="n">
        <v>117.820333333333</v>
      </c>
      <c r="Y79" s="2" t="n">
        <v>227.5768</v>
      </c>
      <c r="Z79" s="2" t="n">
        <v>203.8116</v>
      </c>
      <c r="AA79" s="2" t="n">
        <v>114.3824</v>
      </c>
      <c r="AB79" s="2" t="n">
        <v>132.5712</v>
      </c>
      <c r="AC79" s="2" t="n">
        <v>172.295</v>
      </c>
      <c r="AD79" s="2" t="n">
        <v>147.8478</v>
      </c>
      <c r="AE79" s="2" t="n">
        <v>165.692</v>
      </c>
      <c r="AF79" s="2" t="n">
        <v>154.2796</v>
      </c>
      <c r="AG79" s="2"/>
      <c r="AH79" s="2" t="n">
        <f aca="false">ROUND(Q79*G79,0)</f>
        <v>177</v>
      </c>
      <c r="AI79" s="2" t="n">
        <f aca="false">ROUND(R79*G79,0)</f>
        <v>0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customFormat="false" ht="13.8" hidden="false" customHeight="false" outlineLevel="0" collapsed="false">
      <c r="A80" s="2" t="s">
        <v>124</v>
      </c>
      <c r="B80" s="2" t="s">
        <v>39</v>
      </c>
      <c r="C80" s="2" t="n">
        <v>3451.286</v>
      </c>
      <c r="D80" s="2"/>
      <c r="E80" s="2" t="n">
        <v>863.378</v>
      </c>
      <c r="F80" s="2" t="n">
        <v>2461.507</v>
      </c>
      <c r="G80" s="3" t="n">
        <v>1</v>
      </c>
      <c r="H80" s="2" t="n">
        <v>60</v>
      </c>
      <c r="I80" s="2" t="s">
        <v>40</v>
      </c>
      <c r="J80" s="2" t="n">
        <v>869.9</v>
      </c>
      <c r="K80" s="2" t="n">
        <f aca="false">E80-J80</f>
        <v>-6.52199999999993</v>
      </c>
      <c r="L80" s="2"/>
      <c r="M80" s="2"/>
      <c r="N80" s="2"/>
      <c r="O80" s="2" t="n">
        <f aca="false">E80/5</f>
        <v>172.6756</v>
      </c>
      <c r="P80" s="9"/>
      <c r="Q80" s="9" t="n">
        <f aca="false">P80-R80</f>
        <v>0</v>
      </c>
      <c r="R80" s="9"/>
      <c r="S80" s="9"/>
      <c r="T80" s="2"/>
      <c r="U80" s="2" t="n">
        <f aca="false">(F80+N80+P80)/O80</f>
        <v>14.2550945240671</v>
      </c>
      <c r="V80" s="2" t="n">
        <f aca="false">(F80+N80)/O80</f>
        <v>14.2550945240671</v>
      </c>
      <c r="W80" s="2" t="n">
        <v>200.46075</v>
      </c>
      <c r="X80" s="2" t="n">
        <v>215.133</v>
      </c>
      <c r="Y80" s="2" t="n">
        <v>292.0126</v>
      </c>
      <c r="Z80" s="2" t="n">
        <v>194.9282</v>
      </c>
      <c r="AA80" s="2" t="n">
        <v>211.397</v>
      </c>
      <c r="AB80" s="2" t="n">
        <v>255.3012</v>
      </c>
      <c r="AC80" s="2" t="n">
        <v>361.0422</v>
      </c>
      <c r="AD80" s="2" t="n">
        <v>319.4722</v>
      </c>
      <c r="AE80" s="2" t="n">
        <v>743.3094</v>
      </c>
      <c r="AF80" s="2" t="n">
        <v>566.8614</v>
      </c>
      <c r="AG80" s="15" t="s">
        <v>74</v>
      </c>
      <c r="AH80" s="2" t="n">
        <f aca="false">ROUND(Q80*G80,0)</f>
        <v>0</v>
      </c>
      <c r="AI80" s="2" t="n">
        <f aca="false">ROUND(R80*G80,0)</f>
        <v>0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customFormat="false" ht="13.8" hidden="false" customHeight="false" outlineLevel="0" collapsed="false">
      <c r="A81" s="2" t="s">
        <v>125</v>
      </c>
      <c r="B81" s="2" t="s">
        <v>39</v>
      </c>
      <c r="C81" s="2" t="n">
        <v>3985.824</v>
      </c>
      <c r="D81" s="2" t="n">
        <v>2984.12</v>
      </c>
      <c r="E81" s="2" t="n">
        <v>2478.495</v>
      </c>
      <c r="F81" s="2" t="n">
        <v>4153.009</v>
      </c>
      <c r="G81" s="3" t="n">
        <v>1</v>
      </c>
      <c r="H81" s="2" t="n">
        <v>60</v>
      </c>
      <c r="I81" s="2" t="s">
        <v>40</v>
      </c>
      <c r="J81" s="2" t="n">
        <v>2383.8</v>
      </c>
      <c r="K81" s="2" t="n">
        <f aca="false">E81-J81</f>
        <v>94.6949999999997</v>
      </c>
      <c r="L81" s="2"/>
      <c r="M81" s="2"/>
      <c r="N81" s="2" t="n">
        <v>165.6821</v>
      </c>
      <c r="O81" s="2" t="n">
        <f aca="false">E81/5</f>
        <v>495.699</v>
      </c>
      <c r="P81" s="9" t="n">
        <f aca="false">10*O81-N81-F81</f>
        <v>638.2989</v>
      </c>
      <c r="Q81" s="9" t="n">
        <f aca="false">P81-R81</f>
        <v>638.2989</v>
      </c>
      <c r="R81" s="9"/>
      <c r="S81" s="9"/>
      <c r="T81" s="2"/>
      <c r="U81" s="2" t="n">
        <f aca="false">(F81+N81+P81)/O81</f>
        <v>10</v>
      </c>
      <c r="V81" s="2" t="n">
        <f aca="false">(F81+N81)/O81</f>
        <v>8.71232562502648</v>
      </c>
      <c r="W81" s="2" t="n">
        <v>571.6485</v>
      </c>
      <c r="X81" s="2" t="n">
        <v>599.98</v>
      </c>
      <c r="Y81" s="2" t="n">
        <v>717.6152</v>
      </c>
      <c r="Z81" s="2" t="n">
        <v>546.1408</v>
      </c>
      <c r="AA81" s="2" t="n">
        <v>472.214</v>
      </c>
      <c r="AB81" s="2" t="n">
        <v>515.657</v>
      </c>
      <c r="AC81" s="2" t="n">
        <v>794.8944</v>
      </c>
      <c r="AD81" s="2" t="n">
        <v>765.9736</v>
      </c>
      <c r="AE81" s="2" t="n">
        <v>651.902</v>
      </c>
      <c r="AF81" s="2" t="n">
        <v>593.552</v>
      </c>
      <c r="AG81" s="2"/>
      <c r="AH81" s="2" t="n">
        <f aca="false">ROUND(Q81*G81,0)</f>
        <v>638</v>
      </c>
      <c r="AI81" s="2" t="n">
        <f aca="false">ROUND(R81*G81,0)</f>
        <v>0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customFormat="false" ht="13.8" hidden="false" customHeight="false" outlineLevel="0" collapsed="false">
      <c r="A82" s="2" t="s">
        <v>126</v>
      </c>
      <c r="B82" s="2" t="s">
        <v>39</v>
      </c>
      <c r="C82" s="2" t="n">
        <v>32.175</v>
      </c>
      <c r="D82" s="2"/>
      <c r="E82" s="2" t="n">
        <v>5.185</v>
      </c>
      <c r="F82" s="2" t="n">
        <v>26.99</v>
      </c>
      <c r="G82" s="3" t="n">
        <v>1</v>
      </c>
      <c r="H82" s="2" t="n">
        <v>55</v>
      </c>
      <c r="I82" s="2" t="s">
        <v>40</v>
      </c>
      <c r="J82" s="2" t="n">
        <v>6</v>
      </c>
      <c r="K82" s="2" t="n">
        <f aca="false">E82-J82</f>
        <v>-0.815</v>
      </c>
      <c r="L82" s="2"/>
      <c r="M82" s="2"/>
      <c r="N82" s="2"/>
      <c r="O82" s="2" t="n">
        <f aca="false">E82/5</f>
        <v>1.037</v>
      </c>
      <c r="P82" s="9"/>
      <c r="Q82" s="9" t="n">
        <f aca="false">P82-R82</f>
        <v>0</v>
      </c>
      <c r="R82" s="9"/>
      <c r="S82" s="9"/>
      <c r="T82" s="2"/>
      <c r="U82" s="2" t="n">
        <f aca="false">(F82+N82+P82)/O82</f>
        <v>26.0270009643202</v>
      </c>
      <c r="V82" s="2" t="n">
        <f aca="false">(F82+N82)/O82</f>
        <v>26.0270009643202</v>
      </c>
      <c r="W82" s="2" t="n">
        <v>0</v>
      </c>
      <c r="X82" s="2" t="n">
        <v>0</v>
      </c>
      <c r="Y82" s="2" t="n">
        <v>2.136</v>
      </c>
      <c r="Z82" s="2" t="n">
        <v>2.0926</v>
      </c>
      <c r="AA82" s="2" t="n">
        <v>1.3568</v>
      </c>
      <c r="AB82" s="2" t="n">
        <v>2.4714</v>
      </c>
      <c r="AC82" s="2" t="n">
        <v>5.27</v>
      </c>
      <c r="AD82" s="2" t="n">
        <v>4.7444</v>
      </c>
      <c r="AE82" s="2" t="n">
        <v>1.068</v>
      </c>
      <c r="AF82" s="2" t="n">
        <v>1.2404</v>
      </c>
      <c r="AG82" s="15" t="s">
        <v>74</v>
      </c>
      <c r="AH82" s="2" t="n">
        <f aca="false">ROUND(Q82*G82,0)</f>
        <v>0</v>
      </c>
      <c r="AI82" s="2" t="n">
        <f aca="false">ROUND(R82*G82,0)</f>
        <v>0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customFormat="false" ht="13.8" hidden="false" customHeight="false" outlineLevel="0" collapsed="false">
      <c r="A83" s="2" t="s">
        <v>127</v>
      </c>
      <c r="B83" s="2" t="s">
        <v>39</v>
      </c>
      <c r="C83" s="2" t="n">
        <v>10.785</v>
      </c>
      <c r="D83" s="2" t="n">
        <v>24.053</v>
      </c>
      <c r="E83" s="2" t="n">
        <v>3.573</v>
      </c>
      <c r="F83" s="2" t="n">
        <v>28.12</v>
      </c>
      <c r="G83" s="3" t="n">
        <v>1</v>
      </c>
      <c r="H83" s="2" t="n">
        <v>55</v>
      </c>
      <c r="I83" s="2" t="s">
        <v>40</v>
      </c>
      <c r="J83" s="2" t="n">
        <v>3.3</v>
      </c>
      <c r="K83" s="2" t="n">
        <f aca="false">E83-J83</f>
        <v>0.273</v>
      </c>
      <c r="L83" s="2"/>
      <c r="M83" s="2"/>
      <c r="N83" s="2"/>
      <c r="O83" s="2" t="n">
        <f aca="false">E83/5</f>
        <v>0.7146</v>
      </c>
      <c r="P83" s="9"/>
      <c r="Q83" s="9" t="n">
        <f aca="false">P83-R83</f>
        <v>0</v>
      </c>
      <c r="R83" s="9"/>
      <c r="S83" s="9"/>
      <c r="T83" s="2"/>
      <c r="U83" s="2" t="n">
        <f aca="false">(F83+N83+P83)/O83</f>
        <v>39.3506856982927</v>
      </c>
      <c r="V83" s="2" t="n">
        <f aca="false">(F83+N83)/O83</f>
        <v>39.3506856982927</v>
      </c>
      <c r="W83" s="2" t="n">
        <v>0.66425</v>
      </c>
      <c r="X83" s="2" t="n">
        <v>0.444333333333333</v>
      </c>
      <c r="Y83" s="2" t="n">
        <v>0.267</v>
      </c>
      <c r="Z83" s="2" t="n">
        <v>0.1704</v>
      </c>
      <c r="AA83" s="2" t="n">
        <v>2.6252</v>
      </c>
      <c r="AB83" s="2" t="n">
        <v>3.3662</v>
      </c>
      <c r="AC83" s="2" t="n">
        <v>1.9142</v>
      </c>
      <c r="AD83" s="2" t="n">
        <v>1.7064</v>
      </c>
      <c r="AE83" s="2" t="n">
        <v>1.2012</v>
      </c>
      <c r="AF83" s="2" t="n">
        <v>0.9352</v>
      </c>
      <c r="AG83" s="15" t="s">
        <v>128</v>
      </c>
      <c r="AH83" s="2" t="n">
        <f aca="false">ROUND(Q83*G83,0)</f>
        <v>0</v>
      </c>
      <c r="AI83" s="2" t="n">
        <f aca="false">ROUND(R83*G83,0)</f>
        <v>0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customFormat="false" ht="13.8" hidden="false" customHeight="false" outlineLevel="0" collapsed="false">
      <c r="A84" s="2" t="s">
        <v>129</v>
      </c>
      <c r="B84" s="2" t="s">
        <v>39</v>
      </c>
      <c r="C84" s="2" t="n">
        <v>10.777</v>
      </c>
      <c r="D84" s="2"/>
      <c r="E84" s="2"/>
      <c r="F84" s="2" t="n">
        <v>10.777</v>
      </c>
      <c r="G84" s="3" t="n">
        <v>1</v>
      </c>
      <c r="H84" s="2" t="n">
        <v>55</v>
      </c>
      <c r="I84" s="2" t="s">
        <v>40</v>
      </c>
      <c r="J84" s="2"/>
      <c r="K84" s="2" t="n">
        <f aca="false">E84-J84</f>
        <v>0</v>
      </c>
      <c r="L84" s="2"/>
      <c r="M84" s="2"/>
      <c r="N84" s="2"/>
      <c r="O84" s="2" t="n">
        <f aca="false">E84/5</f>
        <v>0</v>
      </c>
      <c r="P84" s="9"/>
      <c r="Q84" s="9" t="n">
        <f aca="false">P84-R84</f>
        <v>0</v>
      </c>
      <c r="R84" s="9"/>
      <c r="S84" s="9"/>
      <c r="T84" s="2"/>
      <c r="U84" s="2" t="e">
        <f aca="false">(F84+N84+P84)/O84</f>
        <v>#DIV/0!</v>
      </c>
      <c r="V84" s="2" t="e">
        <f aca="false">(F84+N84)/O84</f>
        <v>#DIV/0!</v>
      </c>
      <c r="W84" s="2" t="n">
        <v>0</v>
      </c>
      <c r="X84" s="2" t="n">
        <v>0</v>
      </c>
      <c r="Y84" s="2" t="n">
        <v>0</v>
      </c>
      <c r="Z84" s="2" t="n">
        <v>-0.07</v>
      </c>
      <c r="AA84" s="2" t="n">
        <v>0.2658</v>
      </c>
      <c r="AB84" s="2" t="n">
        <v>0.2658</v>
      </c>
      <c r="AC84" s="2" t="n">
        <v>0.2698</v>
      </c>
      <c r="AD84" s="2" t="n">
        <v>0.5486</v>
      </c>
      <c r="AE84" s="2" t="n">
        <v>0.683</v>
      </c>
      <c r="AF84" s="2" t="n">
        <v>0.8006</v>
      </c>
      <c r="AG84" s="15" t="s">
        <v>130</v>
      </c>
      <c r="AH84" s="2" t="n">
        <f aca="false">ROUND(Q84*G84,0)</f>
        <v>0</v>
      </c>
      <c r="AI84" s="2" t="n">
        <f aca="false">ROUND(R84*G84,0)</f>
        <v>0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customFormat="false" ht="13.8" hidden="false" customHeight="false" outlineLevel="0" collapsed="false">
      <c r="A85" s="11" t="s">
        <v>131</v>
      </c>
      <c r="B85" s="11" t="s">
        <v>39</v>
      </c>
      <c r="C85" s="11"/>
      <c r="D85" s="11"/>
      <c r="E85" s="11" t="n">
        <v>-0.805</v>
      </c>
      <c r="F85" s="11"/>
      <c r="G85" s="12" t="n">
        <v>0</v>
      </c>
      <c r="H85" s="11" t="n">
        <v>60</v>
      </c>
      <c r="I85" s="11" t="s">
        <v>40</v>
      </c>
      <c r="J85" s="11" t="n">
        <v>24</v>
      </c>
      <c r="K85" s="11" t="n">
        <f aca="false">E85-J85</f>
        <v>-24.805</v>
      </c>
      <c r="L85" s="11"/>
      <c r="M85" s="11"/>
      <c r="N85" s="11"/>
      <c r="O85" s="11" t="n">
        <f aca="false">E85/5</f>
        <v>-0.161</v>
      </c>
      <c r="P85" s="13"/>
      <c r="Q85" s="9" t="n">
        <f aca="false">P85-R85</f>
        <v>0</v>
      </c>
      <c r="R85" s="13"/>
      <c r="S85" s="13"/>
      <c r="T85" s="11"/>
      <c r="U85" s="11" t="n">
        <f aca="false">(F85+N85+P85)/O85</f>
        <v>-0</v>
      </c>
      <c r="V85" s="11" t="n">
        <f aca="false">(F85+N85)/O85</f>
        <v>-0</v>
      </c>
      <c r="W85" s="11" t="n">
        <v>0</v>
      </c>
      <c r="X85" s="11" t="n">
        <v>0</v>
      </c>
      <c r="Y85" s="11" t="n">
        <v>0</v>
      </c>
      <c r="Z85" s="11" t="n">
        <v>0</v>
      </c>
      <c r="AA85" s="11" t="n">
        <v>0</v>
      </c>
      <c r="AB85" s="11" t="n">
        <v>0</v>
      </c>
      <c r="AC85" s="11" t="n">
        <v>0.157</v>
      </c>
      <c r="AD85" s="11" t="n">
        <v>0.157</v>
      </c>
      <c r="AE85" s="11" t="n">
        <v>10.2578</v>
      </c>
      <c r="AF85" s="11" t="n">
        <v>7.843</v>
      </c>
      <c r="AG85" s="11" t="s">
        <v>53</v>
      </c>
      <c r="AH85" s="2" t="n">
        <f aca="false">ROUND(Q85*G85,0)</f>
        <v>0</v>
      </c>
      <c r="AI85" s="2" t="n">
        <f aca="false">ROUND(R85*G85,0)</f>
        <v>0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customFormat="false" ht="13.8" hidden="false" customHeight="false" outlineLevel="0" collapsed="false">
      <c r="A86" s="2" t="s">
        <v>132</v>
      </c>
      <c r="B86" s="2" t="s">
        <v>45</v>
      </c>
      <c r="C86" s="2" t="n">
        <v>24</v>
      </c>
      <c r="D86" s="2" t="n">
        <v>37</v>
      </c>
      <c r="E86" s="2" t="n">
        <v>18</v>
      </c>
      <c r="F86" s="2" t="n">
        <v>35</v>
      </c>
      <c r="G86" s="3" t="n">
        <v>0.3</v>
      </c>
      <c r="H86" s="2" t="n">
        <v>40</v>
      </c>
      <c r="I86" s="2" t="s">
        <v>40</v>
      </c>
      <c r="J86" s="2" t="n">
        <v>21</v>
      </c>
      <c r="K86" s="2" t="n">
        <f aca="false">E86-J86</f>
        <v>-3</v>
      </c>
      <c r="L86" s="2"/>
      <c r="M86" s="2"/>
      <c r="N86" s="2"/>
      <c r="O86" s="2" t="n">
        <f aca="false">E86/5</f>
        <v>3.6</v>
      </c>
      <c r="P86" s="9"/>
      <c r="Q86" s="9" t="n">
        <f aca="false">P86-R86</f>
        <v>0</v>
      </c>
      <c r="R86" s="9"/>
      <c r="S86" s="9"/>
      <c r="T86" s="2"/>
      <c r="U86" s="2" t="n">
        <f aca="false">(F86+N86+P86)/O86</f>
        <v>9.72222222222222</v>
      </c>
      <c r="V86" s="2" t="n">
        <f aca="false">(F86+N86)/O86</f>
        <v>9.72222222222222</v>
      </c>
      <c r="W86" s="2" t="n">
        <v>3.5</v>
      </c>
      <c r="X86" s="2" t="n">
        <v>3.66666666666667</v>
      </c>
      <c r="Y86" s="2" t="n">
        <v>5.4</v>
      </c>
      <c r="Z86" s="2" t="n">
        <v>3.2</v>
      </c>
      <c r="AA86" s="2" t="n">
        <v>3.8</v>
      </c>
      <c r="AB86" s="2" t="n">
        <v>4.4</v>
      </c>
      <c r="AC86" s="2" t="n">
        <v>4.2</v>
      </c>
      <c r="AD86" s="2" t="n">
        <v>4.4</v>
      </c>
      <c r="AE86" s="2" t="n">
        <v>7.4</v>
      </c>
      <c r="AF86" s="2" t="n">
        <v>7.6</v>
      </c>
      <c r="AG86" s="2"/>
      <c r="AH86" s="2" t="n">
        <f aca="false">ROUND(Q86*G86,0)</f>
        <v>0</v>
      </c>
      <c r="AI86" s="2" t="n">
        <f aca="false">ROUND(R86*G86,0)</f>
        <v>0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customFormat="false" ht="13.8" hidden="false" customHeight="false" outlineLevel="0" collapsed="false">
      <c r="A87" s="2" t="s">
        <v>133</v>
      </c>
      <c r="B87" s="2" t="s">
        <v>45</v>
      </c>
      <c r="C87" s="2"/>
      <c r="D87" s="2" t="n">
        <v>18</v>
      </c>
      <c r="E87" s="2" t="n">
        <v>7</v>
      </c>
      <c r="F87" s="2" t="n">
        <v>6</v>
      </c>
      <c r="G87" s="3" t="n">
        <v>0.3</v>
      </c>
      <c r="H87" s="2" t="n">
        <v>40</v>
      </c>
      <c r="I87" s="2" t="s">
        <v>40</v>
      </c>
      <c r="J87" s="2" t="n">
        <v>13</v>
      </c>
      <c r="K87" s="2" t="n">
        <f aca="false">E87-J87</f>
        <v>-6</v>
      </c>
      <c r="L87" s="2"/>
      <c r="M87" s="2"/>
      <c r="N87" s="2"/>
      <c r="O87" s="2" t="n">
        <f aca="false">E87/5</f>
        <v>1.4</v>
      </c>
      <c r="P87" s="9" t="n">
        <f aca="false">9*O87-N87-F87</f>
        <v>6.6</v>
      </c>
      <c r="Q87" s="9" t="n">
        <f aca="false">P87-R87</f>
        <v>6.6</v>
      </c>
      <c r="R87" s="9"/>
      <c r="S87" s="9"/>
      <c r="T87" s="2"/>
      <c r="U87" s="2" t="n">
        <f aca="false">(F87+N87+P87)/O87</f>
        <v>9</v>
      </c>
      <c r="V87" s="2" t="n">
        <f aca="false">(F87+N87)/O87</f>
        <v>4.28571428571429</v>
      </c>
      <c r="W87" s="2" t="n">
        <v>-0.25</v>
      </c>
      <c r="X87" s="2" t="n">
        <v>-0.333333333333333</v>
      </c>
      <c r="Y87" s="2" t="n">
        <v>4</v>
      </c>
      <c r="Z87" s="2" t="n">
        <v>2</v>
      </c>
      <c r="AA87" s="2" t="n">
        <v>3.4</v>
      </c>
      <c r="AB87" s="2" t="n">
        <v>3.8</v>
      </c>
      <c r="AC87" s="2" t="n">
        <v>4.8</v>
      </c>
      <c r="AD87" s="2" t="n">
        <v>4.6</v>
      </c>
      <c r="AE87" s="2" t="n">
        <v>7.8</v>
      </c>
      <c r="AF87" s="2" t="n">
        <v>8.4</v>
      </c>
      <c r="AG87" s="2" t="s">
        <v>134</v>
      </c>
      <c r="AH87" s="2" t="n">
        <f aca="false">ROUND(Q87*G87,0)</f>
        <v>2</v>
      </c>
      <c r="AI87" s="2" t="n">
        <f aca="false">ROUND(R87*G87,0)</f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customFormat="false" ht="13.8" hidden="false" customHeight="false" outlineLevel="0" collapsed="false">
      <c r="A88" s="2" t="s">
        <v>135</v>
      </c>
      <c r="B88" s="2" t="s">
        <v>45</v>
      </c>
      <c r="C88" s="2" t="n">
        <v>65</v>
      </c>
      <c r="D88" s="2" t="n">
        <v>114</v>
      </c>
      <c r="E88" s="2" t="n">
        <v>55</v>
      </c>
      <c r="F88" s="2" t="n">
        <v>81</v>
      </c>
      <c r="G88" s="3" t="n">
        <v>0.3</v>
      </c>
      <c r="H88" s="2" t="n">
        <v>40</v>
      </c>
      <c r="I88" s="2" t="s">
        <v>40</v>
      </c>
      <c r="J88" s="2" t="n">
        <v>80</v>
      </c>
      <c r="K88" s="2" t="n">
        <f aca="false">E88-J88</f>
        <v>-25</v>
      </c>
      <c r="L88" s="2"/>
      <c r="M88" s="2"/>
      <c r="N88" s="2" t="n">
        <v>43.6333333333334</v>
      </c>
      <c r="O88" s="2" t="n">
        <f aca="false">E88/5</f>
        <v>11</v>
      </c>
      <c r="P88" s="9"/>
      <c r="Q88" s="9" t="n">
        <f aca="false">P88-R88</f>
        <v>0</v>
      </c>
      <c r="R88" s="9"/>
      <c r="S88" s="9"/>
      <c r="T88" s="2"/>
      <c r="U88" s="2" t="n">
        <f aca="false">(F88+N88+P88)/O88</f>
        <v>11.330303030303</v>
      </c>
      <c r="V88" s="2" t="n">
        <f aca="false">(F88+N88)/O88</f>
        <v>11.330303030303</v>
      </c>
      <c r="W88" s="2" t="n">
        <v>16.5</v>
      </c>
      <c r="X88" s="2" t="n">
        <v>15.6666666666667</v>
      </c>
      <c r="Y88" s="2" t="n">
        <v>21.6</v>
      </c>
      <c r="Z88" s="2" t="n">
        <v>14.6</v>
      </c>
      <c r="AA88" s="2" t="n">
        <v>16.8</v>
      </c>
      <c r="AB88" s="2" t="n">
        <v>16.6</v>
      </c>
      <c r="AC88" s="2" t="n">
        <v>23.4</v>
      </c>
      <c r="AD88" s="2" t="n">
        <v>25</v>
      </c>
      <c r="AE88" s="2" t="n">
        <v>32.6</v>
      </c>
      <c r="AF88" s="2" t="n">
        <v>31.6</v>
      </c>
      <c r="AG88" s="2"/>
      <c r="AH88" s="2" t="n">
        <f aca="false">ROUND(Q88*G88,0)</f>
        <v>0</v>
      </c>
      <c r="AI88" s="2" t="n">
        <f aca="false">ROUND(R88*G88,0)</f>
        <v>0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customFormat="false" ht="13.8" hidden="false" customHeight="false" outlineLevel="0" collapsed="false">
      <c r="A89" s="2" t="s">
        <v>136</v>
      </c>
      <c r="B89" s="2" t="s">
        <v>45</v>
      </c>
      <c r="C89" s="2" t="n">
        <v>186</v>
      </c>
      <c r="D89" s="2" t="n">
        <v>318</v>
      </c>
      <c r="E89" s="2" t="n">
        <v>170</v>
      </c>
      <c r="F89" s="2" t="n">
        <v>287</v>
      </c>
      <c r="G89" s="3" t="n">
        <v>0.3</v>
      </c>
      <c r="H89" s="2" t="n">
        <v>40</v>
      </c>
      <c r="I89" s="2" t="s">
        <v>40</v>
      </c>
      <c r="J89" s="2" t="n">
        <v>182</v>
      </c>
      <c r="K89" s="2" t="n">
        <f aca="false">E89-J89</f>
        <v>-12</v>
      </c>
      <c r="L89" s="2"/>
      <c r="M89" s="2"/>
      <c r="N89" s="2" t="n">
        <v>59.6333333333333</v>
      </c>
      <c r="O89" s="2" t="n">
        <f aca="false">E89/5</f>
        <v>34</v>
      </c>
      <c r="P89" s="9"/>
      <c r="Q89" s="9" t="n">
        <f aca="false">P89-R89</f>
        <v>0</v>
      </c>
      <c r="R89" s="9"/>
      <c r="S89" s="9"/>
      <c r="T89" s="2"/>
      <c r="U89" s="2" t="n">
        <f aca="false">(F89+N89+P89)/O89</f>
        <v>10.1950980392157</v>
      </c>
      <c r="V89" s="2" t="n">
        <f aca="false">(F89+N89)/O89</f>
        <v>10.1950980392157</v>
      </c>
      <c r="W89" s="2" t="n">
        <v>43.5</v>
      </c>
      <c r="X89" s="2" t="n">
        <v>45.6666666666667</v>
      </c>
      <c r="Y89" s="2" t="n">
        <v>38.6</v>
      </c>
      <c r="Z89" s="2" t="n">
        <v>30.6</v>
      </c>
      <c r="AA89" s="2" t="n">
        <v>35.6</v>
      </c>
      <c r="AB89" s="2" t="n">
        <v>36</v>
      </c>
      <c r="AC89" s="2" t="n">
        <v>29</v>
      </c>
      <c r="AD89" s="2" t="n">
        <v>33.4</v>
      </c>
      <c r="AE89" s="2" t="n">
        <v>71.6</v>
      </c>
      <c r="AF89" s="2" t="n">
        <v>67</v>
      </c>
      <c r="AG89" s="2"/>
      <c r="AH89" s="2" t="n">
        <f aca="false">ROUND(Q89*G89,0)</f>
        <v>0</v>
      </c>
      <c r="AI89" s="2" t="n">
        <f aca="false">ROUND(R89*G89,0)</f>
        <v>0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customFormat="false" ht="13.8" hidden="false" customHeight="false" outlineLevel="0" collapsed="false">
      <c r="A90" s="2" t="s">
        <v>137</v>
      </c>
      <c r="B90" s="2" t="s">
        <v>45</v>
      </c>
      <c r="C90" s="2" t="n">
        <v>539</v>
      </c>
      <c r="D90" s="2" t="n">
        <v>204</v>
      </c>
      <c r="E90" s="2" t="n">
        <v>88</v>
      </c>
      <c r="F90" s="2" t="n">
        <v>504</v>
      </c>
      <c r="G90" s="3" t="n">
        <v>0.3</v>
      </c>
      <c r="H90" s="2" t="n">
        <v>40</v>
      </c>
      <c r="I90" s="2" t="s">
        <v>40</v>
      </c>
      <c r="J90" s="2" t="n">
        <v>119</v>
      </c>
      <c r="K90" s="2" t="n">
        <f aca="false">E90-J90</f>
        <v>-31</v>
      </c>
      <c r="L90" s="2"/>
      <c r="M90" s="2"/>
      <c r="N90" s="2"/>
      <c r="O90" s="2" t="n">
        <f aca="false">E90/5</f>
        <v>17.6</v>
      </c>
      <c r="P90" s="9"/>
      <c r="Q90" s="9" t="n">
        <f aca="false">P90-R90</f>
        <v>0</v>
      </c>
      <c r="R90" s="9"/>
      <c r="S90" s="9"/>
      <c r="T90" s="2"/>
      <c r="U90" s="2" t="n">
        <f aca="false">(F90+N90+P90)/O90</f>
        <v>28.6363636363636</v>
      </c>
      <c r="V90" s="2" t="n">
        <f aca="false">(F90+N90)/O90</f>
        <v>28.6363636363636</v>
      </c>
      <c r="W90" s="2" t="n">
        <v>23</v>
      </c>
      <c r="X90" s="2" t="n">
        <v>24.3333333333333</v>
      </c>
      <c r="Y90" s="2" t="n">
        <v>76.6</v>
      </c>
      <c r="Z90" s="2" t="n">
        <v>64.6</v>
      </c>
      <c r="AA90" s="2" t="n">
        <v>82.6</v>
      </c>
      <c r="AB90" s="2" t="n">
        <v>83.2</v>
      </c>
      <c r="AC90" s="2" t="n">
        <v>71.9632</v>
      </c>
      <c r="AD90" s="2" t="n">
        <v>81.7632</v>
      </c>
      <c r="AE90" s="2" t="n">
        <v>105.6</v>
      </c>
      <c r="AF90" s="2" t="n">
        <v>86</v>
      </c>
      <c r="AG90" s="15" t="s">
        <v>74</v>
      </c>
      <c r="AH90" s="2" t="n">
        <f aca="false">ROUND(Q90*G90,0)</f>
        <v>0</v>
      </c>
      <c r="AI90" s="2" t="n">
        <f aca="false">ROUND(R90*G90,0)</f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customFormat="false" ht="13.8" hidden="false" customHeight="false" outlineLevel="0" collapsed="false">
      <c r="A91" s="2" t="s">
        <v>138</v>
      </c>
      <c r="B91" s="2" t="s">
        <v>39</v>
      </c>
      <c r="C91" s="2" t="n">
        <v>21.136</v>
      </c>
      <c r="D91" s="2" t="n">
        <v>0.014</v>
      </c>
      <c r="E91" s="2" t="n">
        <v>0.819</v>
      </c>
      <c r="F91" s="2" t="n">
        <v>19.731</v>
      </c>
      <c r="G91" s="3" t="n">
        <v>1</v>
      </c>
      <c r="H91" s="2" t="n">
        <v>45</v>
      </c>
      <c r="I91" s="2" t="s">
        <v>40</v>
      </c>
      <c r="J91" s="2" t="n">
        <v>18.1</v>
      </c>
      <c r="K91" s="2" t="n">
        <f aca="false">E91-J91</f>
        <v>-17.281</v>
      </c>
      <c r="L91" s="2"/>
      <c r="M91" s="2"/>
      <c r="N91" s="2"/>
      <c r="O91" s="2" t="n">
        <f aca="false">E91/5</f>
        <v>0.1638</v>
      </c>
      <c r="P91" s="9"/>
      <c r="Q91" s="9" t="n">
        <f aca="false">P91-R91</f>
        <v>0</v>
      </c>
      <c r="R91" s="9"/>
      <c r="S91" s="9"/>
      <c r="T91" s="2"/>
      <c r="U91" s="2" t="n">
        <f aca="false">(F91+N91+P91)/O91</f>
        <v>120.457875457875</v>
      </c>
      <c r="V91" s="2" t="n">
        <f aca="false">(F91+N91)/O91</f>
        <v>120.457875457875</v>
      </c>
      <c r="W91" s="2" t="n">
        <v>0</v>
      </c>
      <c r="X91" s="2" t="n">
        <v>0</v>
      </c>
      <c r="Y91" s="2" t="n">
        <v>0.483</v>
      </c>
      <c r="Z91" s="2" t="n">
        <v>1.0738</v>
      </c>
      <c r="AA91" s="2" t="n">
        <v>2.8086</v>
      </c>
      <c r="AB91" s="2" t="n">
        <v>2.5386</v>
      </c>
      <c r="AC91" s="2" t="n">
        <v>0.2674</v>
      </c>
      <c r="AD91" s="2" t="n">
        <v>0.5438</v>
      </c>
      <c r="AE91" s="2" t="n">
        <v>2.959</v>
      </c>
      <c r="AF91" s="2" t="n">
        <v>2.6826</v>
      </c>
      <c r="AG91" s="15" t="s">
        <v>74</v>
      </c>
      <c r="AH91" s="2" t="n">
        <f aca="false">ROUND(Q91*G91,0)</f>
        <v>0</v>
      </c>
      <c r="AI91" s="2" t="n">
        <f aca="false">ROUND(R91*G91,0)</f>
        <v>0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customFormat="false" ht="13.8" hidden="false" customHeight="false" outlineLevel="0" collapsed="false">
      <c r="A92" s="2" t="s">
        <v>139</v>
      </c>
      <c r="B92" s="2" t="s">
        <v>45</v>
      </c>
      <c r="C92" s="2" t="n">
        <v>33</v>
      </c>
      <c r="D92" s="2"/>
      <c r="E92" s="2" t="n">
        <v>9</v>
      </c>
      <c r="F92" s="2" t="n">
        <v>18</v>
      </c>
      <c r="G92" s="3" t="n">
        <v>0.33</v>
      </c>
      <c r="H92" s="2" t="n">
        <v>40</v>
      </c>
      <c r="I92" s="2" t="s">
        <v>40</v>
      </c>
      <c r="J92" s="2" t="n">
        <v>9</v>
      </c>
      <c r="K92" s="2" t="n">
        <f aca="false">E92-J92</f>
        <v>0</v>
      </c>
      <c r="L92" s="2"/>
      <c r="M92" s="2"/>
      <c r="N92" s="2" t="n">
        <v>9.75</v>
      </c>
      <c r="O92" s="2" t="n">
        <f aca="false">E92/5</f>
        <v>1.8</v>
      </c>
      <c r="P92" s="9"/>
      <c r="Q92" s="9" t="n">
        <f aca="false">P92-R92</f>
        <v>0</v>
      </c>
      <c r="R92" s="9"/>
      <c r="S92" s="9"/>
      <c r="T92" s="2"/>
      <c r="U92" s="2" t="n">
        <f aca="false">(F92+N92+P92)/O92</f>
        <v>15.4166666666667</v>
      </c>
      <c r="V92" s="2" t="n">
        <f aca="false">(F92+N92)/O92</f>
        <v>15.4166666666667</v>
      </c>
      <c r="W92" s="2" t="n">
        <v>3.25</v>
      </c>
      <c r="X92" s="2" t="n">
        <v>2.66666666666667</v>
      </c>
      <c r="Y92" s="2" t="n">
        <v>3.4</v>
      </c>
      <c r="Z92" s="2" t="n">
        <v>3</v>
      </c>
      <c r="AA92" s="2" t="n">
        <v>3.2</v>
      </c>
      <c r="AB92" s="2" t="n">
        <v>4.4</v>
      </c>
      <c r="AC92" s="2" t="n">
        <v>2.4</v>
      </c>
      <c r="AD92" s="2" t="n">
        <v>1.8</v>
      </c>
      <c r="AE92" s="2" t="n">
        <v>3.6</v>
      </c>
      <c r="AF92" s="2" t="n">
        <v>4.2</v>
      </c>
      <c r="AG92" s="15" t="s">
        <v>74</v>
      </c>
      <c r="AH92" s="2" t="n">
        <f aca="false">ROUND(Q92*G92,0)</f>
        <v>0</v>
      </c>
      <c r="AI92" s="2" t="n">
        <f aca="false">ROUND(R92*G92,0)</f>
        <v>0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customFormat="false" ht="13.8" hidden="false" customHeight="false" outlineLevel="0" collapsed="false">
      <c r="A93" s="2" t="s">
        <v>140</v>
      </c>
      <c r="B93" s="2" t="s">
        <v>45</v>
      </c>
      <c r="C93" s="2" t="n">
        <v>13</v>
      </c>
      <c r="D93" s="2"/>
      <c r="E93" s="2" t="n">
        <v>-1</v>
      </c>
      <c r="F93" s="2" t="n">
        <v>12</v>
      </c>
      <c r="G93" s="3" t="n">
        <v>0.33</v>
      </c>
      <c r="H93" s="2" t="n">
        <v>50</v>
      </c>
      <c r="I93" s="2" t="s">
        <v>40</v>
      </c>
      <c r="J93" s="2" t="n">
        <v>1</v>
      </c>
      <c r="K93" s="2" t="n">
        <f aca="false">E93-J93</f>
        <v>-2</v>
      </c>
      <c r="L93" s="2"/>
      <c r="M93" s="2"/>
      <c r="N93" s="2"/>
      <c r="O93" s="2" t="n">
        <f aca="false">E93/5</f>
        <v>-0.2</v>
      </c>
      <c r="P93" s="9"/>
      <c r="Q93" s="9" t="n">
        <f aca="false">P93-R93</f>
        <v>0</v>
      </c>
      <c r="R93" s="9"/>
      <c r="S93" s="9"/>
      <c r="T93" s="2"/>
      <c r="U93" s="2" t="n">
        <f aca="false">(F93+N93+P93)/O93</f>
        <v>-60</v>
      </c>
      <c r="V93" s="2" t="n">
        <f aca="false">(F93+N93)/O93</f>
        <v>-60</v>
      </c>
      <c r="W93" s="2" t="n">
        <v>0.25</v>
      </c>
      <c r="X93" s="2" t="n">
        <v>0.333333333333333</v>
      </c>
      <c r="Y93" s="2" t="n">
        <v>1.2</v>
      </c>
      <c r="Z93" s="2" t="n">
        <v>1.2</v>
      </c>
      <c r="AA93" s="2" t="n">
        <v>0.4</v>
      </c>
      <c r="AB93" s="2" t="n">
        <v>0.4</v>
      </c>
      <c r="AC93" s="2" t="n">
        <v>0.4</v>
      </c>
      <c r="AD93" s="2" t="n">
        <v>0.4</v>
      </c>
      <c r="AE93" s="2" t="n">
        <v>0.2</v>
      </c>
      <c r="AF93" s="2" t="n">
        <v>0.2</v>
      </c>
      <c r="AG93" s="15" t="s">
        <v>74</v>
      </c>
      <c r="AH93" s="2" t="n">
        <f aca="false">ROUND(Q93*G93,0)</f>
        <v>0</v>
      </c>
      <c r="AI93" s="2" t="n">
        <f aca="false">ROUND(R93*G93,0)</f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</sheetData>
  <autoFilter ref="A3:AH9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2025-01-15T12:19:59Z</dcterms:created>
  <dc:creator>openpyxl</dc:creator>
  <dc:description/>
  <dc:language>ru-RU</dc:language>
  <cp:lastModifiedBy/>
  <dcterms:modified xsi:type="dcterms:W3CDTF">2025-01-16T11:08:37Z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