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Sheet!$A$3:$AL$94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<sst xmlns="http://schemas.openxmlformats.org/spreadsheetml/2006/main" count="389" uniqueCount="162">
  <si>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</si>
  <si>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</si>
  <si>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</si>
  <si>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</si>
  <si>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</si>
  <si>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</si>
  <si>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</si>
  <si>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</si>
  <si>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</si>
  <si>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</si>
  <si>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</si>
  <si>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</si>
  <si>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</si>
  <si>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</si>
  <si>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</si>
  <si>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</si>
  <si>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итого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</si>
  <si>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</si>
  <si>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</si>
  <si>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</si>
  <si>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</si>
  <si>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</si>
  <si>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</si>
  <si>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</si>
  <si>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</si>
  <si>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13,01,(1)</t>
  </si>
  <si>
    <t xml:space="preserve">13,01,(2)</t>
  </si>
  <si>
    <t xml:space="preserve">16,01,</t>
  </si>
  <si>
    <t xml:space="preserve">15,01,</t>
  </si>
  <si>
    <t xml:space="preserve">18,01,(1)</t>
  </si>
  <si>
    <t xml:space="preserve">18,01,(2)</t>
  </si>
  <si>
    <t xml:space="preserve">09,01,</t>
  </si>
  <si>
    <t xml:space="preserve">08,01,</t>
  </si>
  <si>
    <t xml:space="preserve">30,12,</t>
  </si>
  <si>
    <t xml:space="preserve">26,12,</t>
  </si>
  <si>
    <t xml:space="preserve">19,12,</t>
  </si>
  <si>
    <t xml:space="preserve">18,12,</t>
  </si>
  <si>
    <t xml:space="preserve">12,12,</t>
  </si>
  <si>
    <t xml:space="preserve">11,12,</t>
  </si>
  <si>
    <t xml:space="preserve">05,12,</t>
  </si>
  <si>
    <t xml:space="preserve">04,12,</t>
  </si>
  <si>
    <t xml:space="preserve">28,11,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</si>
  <si>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</si>
  <si>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</si>
  <si>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</si>
  <si>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</si>
  <si>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</si>
  <si>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</si>
  <si>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</si>
  <si>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</si>
  <si>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</si>
  <si>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</si>
  <si>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</si>
  <si>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10,01,25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</si>
  <si>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</si>
  <si>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</si>
  <si>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</si>
  <si>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</si>
  <si>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20,12,24 филиала обнулил</t>
    </r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</si>
  <si>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</si>
  <si>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</si>
  <si>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</si>
  <si>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</si>
  <si>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</si>
  <si>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приоритет от завода</t>
  </si>
  <si>
    <t xml:space="preserve"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</si>
  <si>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</si>
  <si>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</si>
  <si>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</si>
  <si>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</si>
  <si>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</si>
  <si>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</si>
  <si>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</si>
  <si>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</si>
  <si>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</si>
  <si>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</si>
  <si>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</si>
  <si>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</si>
  <si>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</si>
  <si>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</si>
  <si>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10,01,25 филиала обнулил</t>
    </r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</si>
  <si>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</si>
  <si>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</si>
  <si>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</si>
  <si>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</si>
  <si>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</si>
  <si>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</si>
  <si>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</si>
  <si>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</si>
  <si>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ТК Вояж (акция август)</t>
  </si>
  <si>
    <t xml:space="preserve"> 297  Колбаса Мясорубская с рубленой грудинкой ВЕС ТМ Стародворье  ПОКОМ</t>
  </si>
  <si>
    <t xml:space="preserve"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</si>
  <si>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</si>
  <si>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</si>
  <si>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</si>
  <si>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</si>
  <si>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</si>
  <si>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</si>
  <si>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</si>
  <si>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</si>
  <si>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нет потребности (филиал постоянно обнуляет)</t>
  </si>
  <si>
    <t xml:space="preserve"> 322  Колбаса вареная Молокуша 0,45кг ТМ Вязанка  ПОКОМ</t>
  </si>
  <si>
    <t xml:space="preserve"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</si>
  <si>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</si>
  <si>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</si>
  <si>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</si>
  <si>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</si>
  <si>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</si>
  <si>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</si>
  <si>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</si>
  <si>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</si>
  <si>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</si>
  <si>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</si>
  <si>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</si>
  <si>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</si>
  <si>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большие остатки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</si>
  <si>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</si>
  <si>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</si>
  <si>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</si>
  <si>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</si>
  <si>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</si>
  <si>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</si>
  <si>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</si>
  <si>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</si>
  <si>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</si>
  <si>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сети</t>
    </r>
  </si>
  <si>
    <t xml:space="preserve"> 397 Сосиски Сливочные по-стародворски Бордо Фикс.вес 0,45 П/а мгс Стародворье  Поком</t>
  </si>
  <si>
    <t xml:space="preserve"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</si>
  <si>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</si>
  <si>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</si>
  <si>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</si>
  <si>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</si>
  <si>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</si>
  <si>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</si>
  <si>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</si>
  <si>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</si>
  <si>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</si>
  <si>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</si>
  <si>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</si>
  <si>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</si>
  <si>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</si>
  <si>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</si>
  <si>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</si>
  <si>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</si>
  <si>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</si>
  <si>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</si>
  <si>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</si>
  <si>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слабая реализация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</si>
  <si>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</si>
  <si>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</si>
  <si>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</si>
  <si>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</si>
  <si>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</si>
  <si>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376  Сардельки Сочинки с сочным окороком ТМ Стародворье полиамид мгс ф/в 0,4 кг СК3</t>
  </si>
  <si>
    <t xml:space="preserve">не в матрице</t>
  </si>
  <si>
    <t xml:space="preserve">дубль на 328 / не правильно поставлен приход</t>
  </si>
  <si>
    <t xml:space="preserve">495  Колбаса Сочинка по-европейски с сочной грудинкой 0,3кг ТМ Стародворье  ПОКОМ</t>
  </si>
  <si>
    <t xml:space="preserve">496  Колбаса Сочинка по-фински с сочным окроком 0,3кг ТМ Стародворье  ПОКОМ</t>
  </si>
  <si>
    <t xml:space="preserve">501 Сосиски Филейские по-ганноверски ТМ Вязанка.в оболочке амицел в м.г.с ВЕС. ПОКОМ</t>
  </si>
  <si>
    <t xml:space="preserve">504  Ветчина Мясорубская с окороком 0,33кг срез ТМ Стародворье  ПОКОМ</t>
  </si>
  <si>
    <t xml:space="preserve">505  Ветчина Стародворская ТМ Стародворье брикет 0,33 кг.  ПОКОМ</t>
  </si>
  <si>
    <t xml:space="preserve">нужно увеличить продажи / 30,12,24 филиала обнулил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</si>
</sst>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W9" activeCellId="0" sqref="W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6.49"/>
    <col collapsed="false" customWidth="true" hidden="false" outlineLevel="0" max="11" min="10" style="0" width="5.58"/>
    <col collapsed="false" customWidth="true" hidden="false" outlineLevel="0" max="13" min="12" style="0" width="0.45"/>
    <col collapsed="false" customWidth="true" hidden="false" outlineLevel="0" max="17" min="14" style="0" width="5.06"/>
    <col collapsed="false" customWidth="true" hidden="false" outlineLevel="0" max="19" min="18" style="0" width="5.31"/>
    <col collapsed="false" customWidth="true" hidden="false" outlineLevel="0" max="21" min="20" style="0" width="6.07"/>
    <col collapsed="false" customWidth="true" hidden="false" outlineLevel="0" max="22" min="22" style="0" width="7"/>
    <col collapsed="false" customWidth="true" hidden="false" outlineLevel="0" max="23" min="23" style="0" width="10.24"/>
    <col collapsed="false" customWidth="true" hidden="false" outlineLevel="0" max="25" min="24" style="0" width="5"/>
    <col collapsed="false" customWidth="true" hidden="false" outlineLevel="0" max="36" min="26" style="0" width="4.8"/>
    <col collapsed="false" customWidth="true" hidden="false" outlineLevel="0" max="37" min="37" style="0" width="10.89"/>
    <col collapsed="false" customWidth="true" hidden="false" outlineLevel="0" max="39" min="38" style="0" width="7"/>
    <col collapsed="false" customWidth="true" hidden="false" outlineLevel="0" max="52" min="40" style="0" width="8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3.8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16</v>
      </c>
      <c r="T3" s="6" t="s">
        <v>17</v>
      </c>
      <c r="U3" s="6" t="s">
        <v>17</v>
      </c>
      <c r="V3" s="7" t="s">
        <v>18</v>
      </c>
      <c r="W3" s="7" t="s">
        <v>19</v>
      </c>
      <c r="X3" s="4" t="s">
        <v>20</v>
      </c>
      <c r="Y3" s="4" t="s">
        <v>21</v>
      </c>
      <c r="Z3" s="4" t="s">
        <v>22</v>
      </c>
      <c r="AA3" s="4" t="s">
        <v>22</v>
      </c>
      <c r="AB3" s="4" t="s">
        <v>22</v>
      </c>
      <c r="AC3" s="4" t="s">
        <v>22</v>
      </c>
      <c r="AD3" s="4" t="s">
        <v>22</v>
      </c>
      <c r="AE3" s="4" t="s">
        <v>22</v>
      </c>
      <c r="AF3" s="4" t="s">
        <v>22</v>
      </c>
      <c r="AG3" s="4" t="s">
        <v>22</v>
      </c>
      <c r="AH3" s="4" t="s">
        <v>22</v>
      </c>
      <c r="AI3" s="4" t="s">
        <v>22</v>
      </c>
      <c r="AJ3" s="4" t="s">
        <v>22</v>
      </c>
      <c r="AK3" s="4" t="s">
        <v>23</v>
      </c>
      <c r="AL3" s="4" t="s">
        <v>24</v>
      </c>
      <c r="AM3" s="4" t="s">
        <v>24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25</v>
      </c>
      <c r="O4" s="2" t="s">
        <v>26</v>
      </c>
      <c r="P4" s="2" t="s">
        <v>27</v>
      </c>
      <c r="Q4" s="2" t="s">
        <v>28</v>
      </c>
      <c r="R4" s="2"/>
      <c r="S4" s="2"/>
      <c r="T4" s="2" t="s">
        <v>29</v>
      </c>
      <c r="U4" s="2" t="s">
        <v>30</v>
      </c>
      <c r="V4" s="2"/>
      <c r="W4" s="2"/>
      <c r="X4" s="2"/>
      <c r="Y4" s="2"/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  <c r="AE4" s="2" t="s">
        <v>36</v>
      </c>
      <c r="AF4" s="2" t="s">
        <v>37</v>
      </c>
      <c r="AG4" s="2" t="s">
        <v>38</v>
      </c>
      <c r="AH4" s="2" t="s">
        <v>39</v>
      </c>
      <c r="AI4" s="2" t="s">
        <v>40</v>
      </c>
      <c r="AJ4" s="2" t="s">
        <v>41</v>
      </c>
      <c r="AK4" s="2"/>
      <c r="AL4" s="2" t="s">
        <v>29</v>
      </c>
      <c r="AM4" s="2" t="s">
        <v>30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customFormat="false" ht="13.8" hidden="false" customHeight="false" outlineLevel="0" collapsed="false">
      <c r="A5" s="2"/>
      <c r="B5" s="2"/>
      <c r="C5" s="2"/>
      <c r="D5" s="2"/>
      <c r="E5" s="8" t="n">
        <f aca="false">SUM(E6:E500)</f>
        <v>38789.782</v>
      </c>
      <c r="F5" s="8" t="n">
        <f aca="false">SUM(F6:F500)</f>
        <v>35322.095</v>
      </c>
      <c r="G5" s="3"/>
      <c r="H5" s="2"/>
      <c r="I5" s="2"/>
      <c r="J5" s="8" t="n">
        <f aca="false">SUM(J6:J500)</f>
        <v>38982.605</v>
      </c>
      <c r="K5" s="8" t="n">
        <f aca="false">SUM(K6:K500)</f>
        <v>-192.823</v>
      </c>
      <c r="L5" s="8" t="n">
        <f aca="false">SUM(L6:L500)</f>
        <v>0</v>
      </c>
      <c r="M5" s="8" t="n">
        <f aca="false">SUM(M6:M500)</f>
        <v>0</v>
      </c>
      <c r="N5" s="8" t="n">
        <f aca="false">SUM(N6:N500)</f>
        <v>6398.3262</v>
      </c>
      <c r="O5" s="8" t="n">
        <f aca="false">SUM(O6:O500)</f>
        <v>6330</v>
      </c>
      <c r="P5" s="8" t="n">
        <f aca="false">SUM(P6:P500)</f>
        <v>3000</v>
      </c>
      <c r="Q5" s="8" t="n">
        <f aca="false">SUM(Q6:Q500)</f>
        <v>7757.9564</v>
      </c>
      <c r="R5" s="8" t="n">
        <f aca="false">SUM(R6:R500)</f>
        <v>27546.1603</v>
      </c>
      <c r="S5" s="8" t="n">
        <f aca="false">SUM(S6:S500)</f>
        <v>27520.8193</v>
      </c>
      <c r="T5" s="8" t="n">
        <f aca="false">SUM(T6:T500)</f>
        <v>22370.8193</v>
      </c>
      <c r="U5" s="8" t="n">
        <f aca="false">SUM(U6:U500)</f>
        <v>5150</v>
      </c>
      <c r="V5" s="8" t="n">
        <f aca="false">SUM(V6:V500)</f>
        <v>1550</v>
      </c>
      <c r="W5" s="2"/>
      <c r="X5" s="2"/>
      <c r="Y5" s="2"/>
      <c r="Z5" s="8" t="n">
        <f aca="false">SUM(Z6:Z500)</f>
        <v>7514.781</v>
      </c>
      <c r="AA5" s="8" t="n">
        <f aca="false">SUM(AA6:AA500)</f>
        <v>7808.44766666667</v>
      </c>
      <c r="AB5" s="8" t="n">
        <f aca="false">SUM(AB6:AB500)</f>
        <v>9569.1426</v>
      </c>
      <c r="AC5" s="8" t="n">
        <f aca="false">SUM(AC6:AC500)</f>
        <v>8836.2172</v>
      </c>
      <c r="AD5" s="8" t="n">
        <f aca="false">SUM(AD6:AD500)</f>
        <v>7738.4732</v>
      </c>
      <c r="AE5" s="8" t="n">
        <f aca="false">SUM(AE6:AE500)</f>
        <v>7917.7576</v>
      </c>
      <c r="AF5" s="8" t="n">
        <f aca="false">SUM(AF6:AF500)</f>
        <v>7532.4588</v>
      </c>
      <c r="AG5" s="8" t="n">
        <f aca="false">SUM(AG6:AG500)</f>
        <v>7203.4964</v>
      </c>
      <c r="AH5" s="8" t="n">
        <f aca="false">SUM(AH6:AH500)</f>
        <v>7829.6478</v>
      </c>
      <c r="AI5" s="8" t="n">
        <f aca="false">SUM(AI6:AI500)</f>
        <v>7370.0274</v>
      </c>
      <c r="AJ5" s="8" t="n">
        <f aca="false">SUM(AJ6:AJ500)</f>
        <v>6671.6832</v>
      </c>
      <c r="AK5" s="2"/>
      <c r="AL5" s="8" t="n">
        <f aca="false">SUM(AL6:AL500)</f>
        <v>16505</v>
      </c>
      <c r="AM5" s="8" t="n">
        <f aca="false">SUM(AM6:AM500)</f>
        <v>4550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customFormat="false" ht="13.8" hidden="false" customHeight="false" outlineLevel="0" collapsed="false">
      <c r="A6" s="2" t="s">
        <v>42</v>
      </c>
      <c r="B6" s="2" t="s">
        <v>43</v>
      </c>
      <c r="C6" s="2" t="n">
        <v>801.378</v>
      </c>
      <c r="D6" s="2" t="n">
        <v>1734.226</v>
      </c>
      <c r="E6" s="2" t="n">
        <v>1029.437</v>
      </c>
      <c r="F6" s="2" t="n">
        <v>1318.241</v>
      </c>
      <c r="G6" s="3" t="n">
        <v>1</v>
      </c>
      <c r="H6" s="2" t="n">
        <v>50</v>
      </c>
      <c r="I6" s="2" t="s">
        <v>44</v>
      </c>
      <c r="J6" s="2" t="n">
        <v>973.8</v>
      </c>
      <c r="K6" s="2" t="n">
        <f aca="false">E6-J6</f>
        <v>55.6369999999999</v>
      </c>
      <c r="L6" s="2"/>
      <c r="M6" s="2"/>
      <c r="N6" s="2" t="n">
        <v>200</v>
      </c>
      <c r="O6" s="2" t="n">
        <v>200</v>
      </c>
      <c r="P6" s="2" t="n">
        <v>400</v>
      </c>
      <c r="Q6" s="2" t="n">
        <f aca="false">E6/5</f>
        <v>205.8874</v>
      </c>
      <c r="R6" s="9"/>
      <c r="S6" s="9" t="n">
        <f aca="false">R6</f>
        <v>0</v>
      </c>
      <c r="T6" s="9" t="n">
        <f aca="false">S6-U6</f>
        <v>0</v>
      </c>
      <c r="U6" s="9"/>
      <c r="V6" s="9"/>
      <c r="W6" s="2"/>
      <c r="X6" s="2" t="n">
        <f aca="false">(F6+N6+O6+P6+S6)/Q6</f>
        <v>10.2883469313809</v>
      </c>
      <c r="Y6" s="2" t="n">
        <f aca="false">(F6+N6+O6+P6)/Q6</f>
        <v>10.2883469313809</v>
      </c>
      <c r="Z6" s="2" t="n">
        <v>315.7845</v>
      </c>
      <c r="AA6" s="2" t="n">
        <v>335.167666666667</v>
      </c>
      <c r="AB6" s="2" t="n">
        <v>450.2338</v>
      </c>
      <c r="AC6" s="2" t="n">
        <v>386.9004</v>
      </c>
      <c r="AD6" s="2" t="n">
        <v>273.7084</v>
      </c>
      <c r="AE6" s="2" t="n">
        <v>294.2252</v>
      </c>
      <c r="AF6" s="2" t="n">
        <v>277.6014</v>
      </c>
      <c r="AG6" s="2" t="n">
        <v>249.8494</v>
      </c>
      <c r="AH6" s="2" t="n">
        <v>239.5272</v>
      </c>
      <c r="AI6" s="2" t="n">
        <v>213.006</v>
      </c>
      <c r="AJ6" s="2" t="n">
        <v>232.5754</v>
      </c>
      <c r="AK6" s="2"/>
      <c r="AL6" s="2" t="n">
        <f aca="false">ROUND(T6*G6,0)</f>
        <v>0</v>
      </c>
      <c r="AM6" s="2" t="n">
        <f aca="false">ROUND(U6*G6,0)</f>
        <v>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customFormat="false" ht="13.8" hidden="false" customHeight="false" outlineLevel="0" collapsed="false">
      <c r="A7" s="2" t="s">
        <v>45</v>
      </c>
      <c r="B7" s="2" t="s">
        <v>43</v>
      </c>
      <c r="C7" s="2" t="n">
        <v>213.738</v>
      </c>
      <c r="D7" s="2" t="n">
        <v>335.519</v>
      </c>
      <c r="E7" s="2" t="n">
        <v>417.167</v>
      </c>
      <c r="F7" s="2" t="n">
        <v>80.439</v>
      </c>
      <c r="G7" s="3" t="n">
        <v>1</v>
      </c>
      <c r="H7" s="2" t="n">
        <v>45</v>
      </c>
      <c r="I7" s="2" t="s">
        <v>44</v>
      </c>
      <c r="J7" s="2" t="n">
        <v>431.81</v>
      </c>
      <c r="K7" s="2" t="n">
        <f aca="false">E7-J7</f>
        <v>-14.643</v>
      </c>
      <c r="L7" s="2"/>
      <c r="M7" s="2"/>
      <c r="N7" s="2" t="n">
        <v>113.6875</v>
      </c>
      <c r="O7" s="2" t="n">
        <v>100</v>
      </c>
      <c r="P7" s="2"/>
      <c r="Q7" s="2" t="n">
        <f aca="false">E7/5</f>
        <v>83.4334</v>
      </c>
      <c r="R7" s="9" t="n">
        <f aca="false">10*Q7-P7-O7-N7-F7</f>
        <v>540.2075</v>
      </c>
      <c r="S7" s="9" t="n">
        <f aca="false">R7</f>
        <v>540.2075</v>
      </c>
      <c r="T7" s="9" t="n">
        <f aca="false">S7-U7</f>
        <v>540.2075</v>
      </c>
      <c r="U7" s="9"/>
      <c r="V7" s="9"/>
      <c r="W7" s="2"/>
      <c r="X7" s="2" t="n">
        <f aca="false">(F7+N7+O7+P7+S7)/Q7</f>
        <v>10</v>
      </c>
      <c r="Y7" s="2" t="n">
        <f aca="false">(F7+N7+O7+P7)/Q7</f>
        <v>3.52528483796657</v>
      </c>
      <c r="Z7" s="2" t="n">
        <v>56.4405</v>
      </c>
      <c r="AA7" s="2" t="n">
        <v>48.6896666666667</v>
      </c>
      <c r="AB7" s="2" t="n">
        <v>83.058</v>
      </c>
      <c r="AC7" s="2" t="n">
        <v>76.8116</v>
      </c>
      <c r="AD7" s="2" t="n">
        <v>58.1074</v>
      </c>
      <c r="AE7" s="2" t="n">
        <v>63.2606</v>
      </c>
      <c r="AF7" s="2" t="n">
        <v>73.6374</v>
      </c>
      <c r="AG7" s="2" t="n">
        <v>69.4254</v>
      </c>
      <c r="AH7" s="2" t="n">
        <v>62.3002</v>
      </c>
      <c r="AI7" s="2" t="n">
        <v>52.0568</v>
      </c>
      <c r="AJ7" s="2" t="n">
        <v>59.7082</v>
      </c>
      <c r="AK7" s="2"/>
      <c r="AL7" s="2" t="n">
        <f aca="false">ROUND(T7*G7,0)</f>
        <v>540</v>
      </c>
      <c r="AM7" s="2" t="n">
        <f aca="false">ROUND(U7*G7,0)</f>
        <v>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customFormat="false" ht="13.8" hidden="false" customHeight="false" outlineLevel="0" collapsed="false">
      <c r="A8" s="2" t="s">
        <v>46</v>
      </c>
      <c r="B8" s="2" t="s">
        <v>43</v>
      </c>
      <c r="C8" s="2" t="n">
        <v>105.071</v>
      </c>
      <c r="D8" s="2" t="n">
        <v>935.076</v>
      </c>
      <c r="E8" s="2" t="n">
        <v>254.504</v>
      </c>
      <c r="F8" s="2" t="n">
        <v>687.998</v>
      </c>
      <c r="G8" s="3" t="n">
        <v>1</v>
      </c>
      <c r="H8" s="2" t="n">
        <v>45</v>
      </c>
      <c r="I8" s="2" t="s">
        <v>44</v>
      </c>
      <c r="J8" s="2" t="n">
        <v>394.1</v>
      </c>
      <c r="K8" s="2" t="n">
        <f aca="false">E8-J8</f>
        <v>-139.596</v>
      </c>
      <c r="L8" s="2"/>
      <c r="M8" s="2"/>
      <c r="N8" s="2" t="n">
        <v>52.73775</v>
      </c>
      <c r="O8" s="2"/>
      <c r="P8" s="2"/>
      <c r="Q8" s="2" t="n">
        <f aca="false">E8/5</f>
        <v>50.9008</v>
      </c>
      <c r="R8" s="9"/>
      <c r="S8" s="9" t="n">
        <f aca="false">R8</f>
        <v>0</v>
      </c>
      <c r="T8" s="9" t="n">
        <f aca="false">S8-U8</f>
        <v>0</v>
      </c>
      <c r="U8" s="9"/>
      <c r="V8" s="9"/>
      <c r="W8" s="2"/>
      <c r="X8" s="2" t="n">
        <f aca="false">(F8+N8+O8+P8+S8)/Q8</f>
        <v>14.5525365023732</v>
      </c>
      <c r="Y8" s="2" t="n">
        <f aca="false">(F8+N8+O8+P8)/Q8</f>
        <v>14.5525365023732</v>
      </c>
      <c r="Z8" s="2" t="n">
        <v>88.11525</v>
      </c>
      <c r="AA8" s="2" t="n">
        <v>115.435</v>
      </c>
      <c r="AB8" s="2" t="n">
        <v>95.657</v>
      </c>
      <c r="AC8" s="2" t="n">
        <v>81.2646</v>
      </c>
      <c r="AD8" s="2" t="n">
        <v>78.5774</v>
      </c>
      <c r="AE8" s="2" t="n">
        <v>88.3502</v>
      </c>
      <c r="AF8" s="2" t="n">
        <v>79.6182</v>
      </c>
      <c r="AG8" s="2" t="n">
        <v>74.4272</v>
      </c>
      <c r="AH8" s="2" t="n">
        <v>92.408</v>
      </c>
      <c r="AI8" s="2" t="n">
        <v>81.8016</v>
      </c>
      <c r="AJ8" s="2" t="n">
        <v>69.2404</v>
      </c>
      <c r="AK8" s="2"/>
      <c r="AL8" s="2" t="n">
        <f aca="false">ROUND(T8*G8,0)</f>
        <v>0</v>
      </c>
      <c r="AM8" s="2" t="n">
        <f aca="false">ROUND(U8*G8,0)</f>
        <v>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customFormat="false" ht="13.8" hidden="false" customHeight="false" outlineLevel="0" collapsed="false">
      <c r="A9" s="2" t="s">
        <v>47</v>
      </c>
      <c r="B9" s="2" t="s">
        <v>48</v>
      </c>
      <c r="C9" s="2" t="n">
        <v>218</v>
      </c>
      <c r="D9" s="2" t="n">
        <v>246</v>
      </c>
      <c r="E9" s="2" t="n">
        <v>393.262</v>
      </c>
      <c r="F9" s="2" t="n">
        <v>27</v>
      </c>
      <c r="G9" s="3" t="n">
        <v>0.45</v>
      </c>
      <c r="H9" s="2" t="n">
        <v>45</v>
      </c>
      <c r="I9" s="2" t="s">
        <v>44</v>
      </c>
      <c r="J9" s="2" t="n">
        <v>400</v>
      </c>
      <c r="K9" s="2" t="n">
        <f aca="false">E9-J9</f>
        <v>-6.738</v>
      </c>
      <c r="L9" s="2"/>
      <c r="M9" s="2"/>
      <c r="N9" s="2" t="n">
        <v>90</v>
      </c>
      <c r="O9" s="2" t="n">
        <v>100</v>
      </c>
      <c r="P9" s="2"/>
      <c r="Q9" s="2" t="n">
        <f aca="false">E9/5</f>
        <v>78.6524</v>
      </c>
      <c r="R9" s="9" t="n">
        <f aca="false">9*Q9-P9-O9-N9-F9</f>
        <v>490.8716</v>
      </c>
      <c r="S9" s="9" t="n">
        <f aca="false">R9</f>
        <v>490.8716</v>
      </c>
      <c r="T9" s="9" t="n">
        <f aca="false">S9-U9</f>
        <v>490.8716</v>
      </c>
      <c r="U9" s="9"/>
      <c r="V9" s="9"/>
      <c r="W9" s="2"/>
      <c r="X9" s="2" t="n">
        <f aca="false">(F9+N9+O9+P9+S9)/Q9</f>
        <v>9</v>
      </c>
      <c r="Y9" s="2" t="n">
        <f aca="false">(F9+N9+O9+P9)/Q9</f>
        <v>2.75897493274204</v>
      </c>
      <c r="Z9" s="2" t="n">
        <v>50</v>
      </c>
      <c r="AA9" s="2" t="n">
        <v>41.3333333333333</v>
      </c>
      <c r="AB9" s="2" t="n">
        <v>56.4</v>
      </c>
      <c r="AC9" s="2" t="n">
        <v>49.6</v>
      </c>
      <c r="AD9" s="2" t="n">
        <v>50.6</v>
      </c>
      <c r="AE9" s="2" t="n">
        <v>52</v>
      </c>
      <c r="AF9" s="2" t="n">
        <v>60</v>
      </c>
      <c r="AG9" s="2" t="n">
        <v>55.4</v>
      </c>
      <c r="AH9" s="2" t="n">
        <v>51.2</v>
      </c>
      <c r="AI9" s="2" t="n">
        <v>50.6</v>
      </c>
      <c r="AJ9" s="2" t="n">
        <v>50.6</v>
      </c>
      <c r="AK9" s="2" t="s">
        <v>49</v>
      </c>
      <c r="AL9" s="2" t="n">
        <f aca="false">ROUND(T9*G9,0)</f>
        <v>221</v>
      </c>
      <c r="AM9" s="2" t="n">
        <f aca="false">ROUND(U9*G9,0)</f>
        <v>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customFormat="false" ht="13.8" hidden="false" customHeight="false" outlineLevel="0" collapsed="false">
      <c r="A10" s="2" t="s">
        <v>50</v>
      </c>
      <c r="B10" s="2" t="s">
        <v>48</v>
      </c>
      <c r="C10" s="2" t="n">
        <v>440</v>
      </c>
      <c r="D10" s="2" t="n">
        <v>714</v>
      </c>
      <c r="E10" s="2" t="n">
        <v>620</v>
      </c>
      <c r="F10" s="2" t="n">
        <v>486</v>
      </c>
      <c r="G10" s="3" t="n">
        <v>0.45</v>
      </c>
      <c r="H10" s="2" t="n">
        <v>45</v>
      </c>
      <c r="I10" s="2" t="s">
        <v>44</v>
      </c>
      <c r="J10" s="2" t="n">
        <v>622</v>
      </c>
      <c r="K10" s="2" t="n">
        <f aca="false">E10-J10</f>
        <v>-2</v>
      </c>
      <c r="L10" s="2"/>
      <c r="M10" s="2"/>
      <c r="N10" s="2" t="n">
        <v>90</v>
      </c>
      <c r="O10" s="2"/>
      <c r="P10" s="2"/>
      <c r="Q10" s="2" t="n">
        <f aca="false">E10/5</f>
        <v>124</v>
      </c>
      <c r="R10" s="9" t="n">
        <f aca="false">10*Q10-P10-O10-N10-F10</f>
        <v>664</v>
      </c>
      <c r="S10" s="9" t="n">
        <f aca="false">R10</f>
        <v>664</v>
      </c>
      <c r="T10" s="9" t="n">
        <f aca="false">S10-U10</f>
        <v>664</v>
      </c>
      <c r="U10" s="9"/>
      <c r="V10" s="9"/>
      <c r="W10" s="2"/>
      <c r="X10" s="2" t="n">
        <f aca="false">(F10+N10+O10+P10+S10)/Q10</f>
        <v>10</v>
      </c>
      <c r="Y10" s="2" t="n">
        <f aca="false">(F10+N10+O10+P10)/Q10</f>
        <v>4.64516129032258</v>
      </c>
      <c r="Z10" s="2" t="n">
        <v>95</v>
      </c>
      <c r="AA10" s="2" t="n">
        <v>76.6666666666667</v>
      </c>
      <c r="AB10" s="2" t="n">
        <v>126.2</v>
      </c>
      <c r="AC10" s="2" t="n">
        <v>138.2</v>
      </c>
      <c r="AD10" s="2" t="n">
        <v>143.4</v>
      </c>
      <c r="AE10" s="2" t="n">
        <v>143.8</v>
      </c>
      <c r="AF10" s="2" t="n">
        <v>127</v>
      </c>
      <c r="AG10" s="2" t="n">
        <v>122</v>
      </c>
      <c r="AH10" s="2" t="n">
        <v>111.2</v>
      </c>
      <c r="AI10" s="2" t="n">
        <v>121.2</v>
      </c>
      <c r="AJ10" s="2" t="n">
        <v>127.8</v>
      </c>
      <c r="AK10" s="2"/>
      <c r="AL10" s="2" t="n">
        <f aca="false">ROUND(T10*G10,0)</f>
        <v>299</v>
      </c>
      <c r="AM10" s="2" t="n">
        <f aca="false">ROUND(U10*G10,0)</f>
        <v>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customFormat="false" ht="13.8" hidden="false" customHeight="false" outlineLevel="0" collapsed="false">
      <c r="A11" s="2" t="s">
        <v>51</v>
      </c>
      <c r="B11" s="2" t="s">
        <v>48</v>
      </c>
      <c r="C11" s="2" t="n">
        <v>95</v>
      </c>
      <c r="D11" s="2" t="n">
        <v>90</v>
      </c>
      <c r="E11" s="2" t="n">
        <v>63</v>
      </c>
      <c r="F11" s="2" t="n">
        <v>90</v>
      </c>
      <c r="G11" s="3" t="n">
        <v>0.17</v>
      </c>
      <c r="H11" s="2" t="n">
        <v>180</v>
      </c>
      <c r="I11" s="2" t="s">
        <v>44</v>
      </c>
      <c r="J11" s="2" t="n">
        <v>68</v>
      </c>
      <c r="K11" s="2" t="n">
        <f aca="false">E11-J11</f>
        <v>-5</v>
      </c>
      <c r="L11" s="2"/>
      <c r="M11" s="2"/>
      <c r="N11" s="2" t="n">
        <v>100.9</v>
      </c>
      <c r="O11" s="2"/>
      <c r="P11" s="2"/>
      <c r="Q11" s="2" t="n">
        <f aca="false">E11/5</f>
        <v>12.6</v>
      </c>
      <c r="R11" s="9"/>
      <c r="S11" s="9" t="n">
        <f aca="false">R11</f>
        <v>0</v>
      </c>
      <c r="T11" s="9" t="n">
        <f aca="false">S11-U11</f>
        <v>0</v>
      </c>
      <c r="U11" s="9"/>
      <c r="V11" s="9"/>
      <c r="W11" s="2"/>
      <c r="X11" s="2" t="n">
        <f aca="false">(F11+N11+O11+P11+S11)/Q11</f>
        <v>15.1507936507937</v>
      </c>
      <c r="Y11" s="2" t="n">
        <f aca="false">(F11+N11+O11+P11)/Q11</f>
        <v>15.1507936507937</v>
      </c>
      <c r="Z11" s="2" t="n">
        <v>27.5</v>
      </c>
      <c r="AA11" s="2" t="n">
        <v>24</v>
      </c>
      <c r="AB11" s="2" t="n">
        <v>7.2</v>
      </c>
      <c r="AC11" s="2" t="n">
        <v>10.2</v>
      </c>
      <c r="AD11" s="2" t="n">
        <v>28.4</v>
      </c>
      <c r="AE11" s="2" t="n">
        <v>15.6</v>
      </c>
      <c r="AF11" s="2" t="n">
        <v>11.8</v>
      </c>
      <c r="AG11" s="2" t="n">
        <v>24.4</v>
      </c>
      <c r="AH11" s="2" t="n">
        <v>21.2</v>
      </c>
      <c r="AI11" s="2" t="n">
        <v>14.8</v>
      </c>
      <c r="AJ11" s="2" t="n">
        <v>16.2</v>
      </c>
      <c r="AK11" s="2"/>
      <c r="AL11" s="2" t="n">
        <f aca="false">ROUND(T11*G11,0)</f>
        <v>0</v>
      </c>
      <c r="AM11" s="2" t="n">
        <f aca="false">ROUND(U11*G11,0)</f>
        <v>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customFormat="false" ht="13.8" hidden="false" customHeight="false" outlineLevel="0" collapsed="false">
      <c r="A12" s="2" t="s">
        <v>52</v>
      </c>
      <c r="B12" s="2" t="s">
        <v>48</v>
      </c>
      <c r="C12" s="2" t="n">
        <v>157</v>
      </c>
      <c r="D12" s="2" t="n">
        <v>9</v>
      </c>
      <c r="E12" s="2" t="n">
        <v>122</v>
      </c>
      <c r="F12" s="2" t="n">
        <v>2</v>
      </c>
      <c r="G12" s="3" t="n">
        <v>0.3</v>
      </c>
      <c r="H12" s="2" t="n">
        <v>40</v>
      </c>
      <c r="I12" s="2" t="s">
        <v>44</v>
      </c>
      <c r="J12" s="2" t="n">
        <v>139</v>
      </c>
      <c r="K12" s="2" t="n">
        <f aca="false">E12-J12</f>
        <v>-17</v>
      </c>
      <c r="L12" s="2"/>
      <c r="M12" s="2"/>
      <c r="N12" s="2" t="n">
        <v>0</v>
      </c>
      <c r="O12" s="2"/>
      <c r="P12" s="2"/>
      <c r="Q12" s="2" t="n">
        <f aca="false">E12/5</f>
        <v>24.4</v>
      </c>
      <c r="R12" s="9" t="n">
        <f aca="false">6*Q12-P12-O12-N12-F12</f>
        <v>144.4</v>
      </c>
      <c r="S12" s="9" t="n">
        <f aca="false">R12</f>
        <v>144.4</v>
      </c>
      <c r="T12" s="9" t="n">
        <f aca="false">S12-U12</f>
        <v>144.4</v>
      </c>
      <c r="U12" s="9"/>
      <c r="V12" s="9"/>
      <c r="W12" s="2"/>
      <c r="X12" s="2" t="n">
        <f aca="false">(F12+N12+O12+P12+S12)/Q12</f>
        <v>6</v>
      </c>
      <c r="Y12" s="2" t="n">
        <f aca="false">(F12+N12+O12+P12)/Q12</f>
        <v>0.0819672131147541</v>
      </c>
      <c r="Z12" s="2" t="n">
        <v>41</v>
      </c>
      <c r="AA12" s="2" t="n">
        <v>43.3333333333333</v>
      </c>
      <c r="AB12" s="2" t="n">
        <v>13.2</v>
      </c>
      <c r="AC12" s="2" t="n">
        <v>17.2</v>
      </c>
      <c r="AD12" s="2" t="n">
        <v>20</v>
      </c>
      <c r="AE12" s="2" t="n">
        <v>21.4</v>
      </c>
      <c r="AF12" s="2" t="n">
        <v>18.4</v>
      </c>
      <c r="AG12" s="2" t="n">
        <v>15.8</v>
      </c>
      <c r="AH12" s="2" t="n">
        <v>45</v>
      </c>
      <c r="AI12" s="2" t="n">
        <v>34.2</v>
      </c>
      <c r="AJ12" s="2" t="n">
        <v>20.2</v>
      </c>
      <c r="AK12" s="10" t="s">
        <v>53</v>
      </c>
      <c r="AL12" s="2" t="n">
        <f aca="false">ROUND(T12*G12,0)</f>
        <v>43</v>
      </c>
      <c r="AM12" s="2" t="n">
        <f aca="false">ROUND(U12*G12,0)</f>
        <v>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customFormat="false" ht="13.8" hidden="false" customHeight="false" outlineLevel="0" collapsed="false">
      <c r="A13" s="2" t="s">
        <v>54</v>
      </c>
      <c r="B13" s="2" t="s">
        <v>48</v>
      </c>
      <c r="C13" s="2" t="n">
        <v>658</v>
      </c>
      <c r="D13" s="2"/>
      <c r="E13" s="2" t="n">
        <v>179</v>
      </c>
      <c r="F13" s="2" t="n">
        <v>436</v>
      </c>
      <c r="G13" s="3" t="n">
        <v>0.17</v>
      </c>
      <c r="H13" s="2" t="n">
        <v>180</v>
      </c>
      <c r="I13" s="2" t="s">
        <v>44</v>
      </c>
      <c r="J13" s="2" t="n">
        <v>150</v>
      </c>
      <c r="K13" s="2" t="n">
        <f aca="false">E13-J13</f>
        <v>29</v>
      </c>
      <c r="L13" s="2"/>
      <c r="M13" s="2"/>
      <c r="N13" s="2" t="n">
        <v>0</v>
      </c>
      <c r="O13" s="2"/>
      <c r="P13" s="2"/>
      <c r="Q13" s="2" t="n">
        <f aca="false">E13/5</f>
        <v>35.8</v>
      </c>
      <c r="R13" s="9"/>
      <c r="S13" s="9" t="n">
        <f aca="false">R13</f>
        <v>0</v>
      </c>
      <c r="T13" s="9" t="n">
        <f aca="false">S13-U13</f>
        <v>0</v>
      </c>
      <c r="U13" s="9"/>
      <c r="V13" s="9"/>
      <c r="W13" s="2"/>
      <c r="X13" s="2" t="n">
        <f aca="false">(F13+N13+O13+P13+S13)/Q13</f>
        <v>12.1787709497207</v>
      </c>
      <c r="Y13" s="2" t="n">
        <f aca="false">(F13+N13+O13+P13)/Q13</f>
        <v>12.1787709497207</v>
      </c>
      <c r="Z13" s="2" t="n">
        <v>44.25</v>
      </c>
      <c r="AA13" s="2" t="n">
        <v>45</v>
      </c>
      <c r="AB13" s="2" t="n">
        <v>101</v>
      </c>
      <c r="AC13" s="2" t="n">
        <v>99.2</v>
      </c>
      <c r="AD13" s="2" t="n">
        <v>45</v>
      </c>
      <c r="AE13" s="2" t="n">
        <v>34</v>
      </c>
      <c r="AF13" s="2" t="n">
        <v>30.2</v>
      </c>
      <c r="AG13" s="2" t="n">
        <v>48.8</v>
      </c>
      <c r="AH13" s="2" t="n">
        <v>35.4</v>
      </c>
      <c r="AI13" s="2" t="n">
        <v>21</v>
      </c>
      <c r="AJ13" s="2" t="n">
        <v>31.2</v>
      </c>
      <c r="AK13" s="2"/>
      <c r="AL13" s="2" t="n">
        <f aca="false">ROUND(T13*G13,0)</f>
        <v>0</v>
      </c>
      <c r="AM13" s="2" t="n">
        <f aca="false">ROUND(U13*G13,0)</f>
        <v>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customFormat="false" ht="13.8" hidden="false" customHeight="false" outlineLevel="0" collapsed="false">
      <c r="A14" s="2" t="s">
        <v>55</v>
      </c>
      <c r="B14" s="2" t="s">
        <v>48</v>
      </c>
      <c r="C14" s="2" t="n">
        <v>35</v>
      </c>
      <c r="D14" s="2"/>
      <c r="E14" s="2" t="n">
        <v>8</v>
      </c>
      <c r="F14" s="2" t="n">
        <v>18</v>
      </c>
      <c r="G14" s="3" t="n">
        <v>0.35</v>
      </c>
      <c r="H14" s="2" t="n">
        <v>50</v>
      </c>
      <c r="I14" s="2" t="s">
        <v>44</v>
      </c>
      <c r="J14" s="2" t="n">
        <v>14</v>
      </c>
      <c r="K14" s="2" t="n">
        <f aca="false">E14-J14</f>
        <v>-6</v>
      </c>
      <c r="L14" s="2"/>
      <c r="M14" s="2"/>
      <c r="N14" s="2" t="n">
        <v>15.25</v>
      </c>
      <c r="O14" s="2"/>
      <c r="P14" s="2"/>
      <c r="Q14" s="2" t="n">
        <f aca="false">E14/5</f>
        <v>1.6</v>
      </c>
      <c r="R14" s="9"/>
      <c r="S14" s="9" t="n">
        <f aca="false">R14</f>
        <v>0</v>
      </c>
      <c r="T14" s="9" t="n">
        <f aca="false">S14-U14</f>
        <v>0</v>
      </c>
      <c r="U14" s="9"/>
      <c r="V14" s="9"/>
      <c r="W14" s="2"/>
      <c r="X14" s="2" t="n">
        <f aca="false">(F14+N14+O14+P14+S14)/Q14</f>
        <v>20.78125</v>
      </c>
      <c r="Y14" s="2" t="n">
        <f aca="false">(F14+N14+O14+P14)/Q14</f>
        <v>20.78125</v>
      </c>
      <c r="Z14" s="2" t="n">
        <v>3.75</v>
      </c>
      <c r="AA14" s="2" t="n">
        <v>3</v>
      </c>
      <c r="AB14" s="2" t="n">
        <v>7</v>
      </c>
      <c r="AC14" s="2" t="n">
        <v>4.2</v>
      </c>
      <c r="AD14" s="2" t="n">
        <v>1.8</v>
      </c>
      <c r="AE14" s="2" t="n">
        <v>2.6</v>
      </c>
      <c r="AF14" s="2" t="n">
        <v>3.2</v>
      </c>
      <c r="AG14" s="2" t="n">
        <v>4.4</v>
      </c>
      <c r="AH14" s="2" t="n">
        <v>3.4</v>
      </c>
      <c r="AI14" s="2" t="n">
        <v>3</v>
      </c>
      <c r="AJ14" s="2" t="n">
        <v>5</v>
      </c>
      <c r="AK14" s="11" t="s">
        <v>56</v>
      </c>
      <c r="AL14" s="2" t="n">
        <f aca="false">ROUND(T14*G14,0)</f>
        <v>0</v>
      </c>
      <c r="AM14" s="2" t="n">
        <f aca="false">ROUND(U14*G14,0)</f>
        <v>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customFormat="false" ht="13.8" hidden="false" customHeight="false" outlineLevel="0" collapsed="false">
      <c r="A15" s="2" t="s">
        <v>57</v>
      </c>
      <c r="B15" s="2" t="s">
        <v>48</v>
      </c>
      <c r="C15" s="2" t="n">
        <v>70</v>
      </c>
      <c r="D15" s="2" t="n">
        <v>60</v>
      </c>
      <c r="E15" s="2" t="n">
        <v>24</v>
      </c>
      <c r="F15" s="2" t="n">
        <v>96</v>
      </c>
      <c r="G15" s="3" t="n">
        <v>0.35</v>
      </c>
      <c r="H15" s="2" t="n">
        <v>50</v>
      </c>
      <c r="I15" s="2" t="s">
        <v>44</v>
      </c>
      <c r="J15" s="2" t="n">
        <v>29</v>
      </c>
      <c r="K15" s="2" t="n">
        <f aca="false">E15-J15</f>
        <v>-5</v>
      </c>
      <c r="L15" s="2"/>
      <c r="M15" s="2"/>
      <c r="N15" s="2" t="n">
        <v>0</v>
      </c>
      <c r="O15" s="2"/>
      <c r="P15" s="2"/>
      <c r="Q15" s="2" t="n">
        <f aca="false">E15/5</f>
        <v>4.8</v>
      </c>
      <c r="R15" s="9"/>
      <c r="S15" s="9" t="n">
        <f aca="false">R15</f>
        <v>0</v>
      </c>
      <c r="T15" s="9" t="n">
        <f aca="false">S15-U15</f>
        <v>0</v>
      </c>
      <c r="U15" s="9"/>
      <c r="V15" s="9"/>
      <c r="W15" s="2"/>
      <c r="X15" s="2" t="n">
        <f aca="false">(F15+N15+O15+P15+S15)/Q15</f>
        <v>20</v>
      </c>
      <c r="Y15" s="2" t="n">
        <f aca="false">(F15+N15+O15+P15)/Q15</f>
        <v>20</v>
      </c>
      <c r="Z15" s="2" t="n">
        <v>4</v>
      </c>
      <c r="AA15" s="2" t="n">
        <v>3.33333333333333</v>
      </c>
      <c r="AB15" s="2" t="n">
        <v>5.4</v>
      </c>
      <c r="AC15" s="2" t="n">
        <v>-0.4</v>
      </c>
      <c r="AD15" s="2" t="n">
        <v>18.4</v>
      </c>
      <c r="AE15" s="2" t="n">
        <v>20.4</v>
      </c>
      <c r="AF15" s="2" t="n">
        <v>5.8</v>
      </c>
      <c r="AG15" s="2" t="n">
        <v>5.8</v>
      </c>
      <c r="AH15" s="2" t="n">
        <v>6</v>
      </c>
      <c r="AI15" s="2" t="n">
        <v>6.8</v>
      </c>
      <c r="AJ15" s="2" t="n">
        <v>15</v>
      </c>
      <c r="AK15" s="12" t="s">
        <v>58</v>
      </c>
      <c r="AL15" s="2" t="n">
        <f aca="false">ROUND(T15*G15,0)</f>
        <v>0</v>
      </c>
      <c r="AM15" s="2" t="n">
        <f aca="false">ROUND(U15*G15,0)</f>
        <v>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customFormat="false" ht="13.8" hidden="false" customHeight="false" outlineLevel="0" collapsed="false">
      <c r="A16" s="2" t="s">
        <v>59</v>
      </c>
      <c r="B16" s="2" t="s">
        <v>43</v>
      </c>
      <c r="C16" s="2" t="n">
        <v>758.697</v>
      </c>
      <c r="D16" s="2" t="n">
        <v>895.371</v>
      </c>
      <c r="E16" s="2" t="n">
        <v>741.201</v>
      </c>
      <c r="F16" s="2" t="n">
        <v>710.425</v>
      </c>
      <c r="G16" s="3" t="n">
        <v>1</v>
      </c>
      <c r="H16" s="2" t="n">
        <v>55</v>
      </c>
      <c r="I16" s="2" t="s">
        <v>44</v>
      </c>
      <c r="J16" s="2" t="n">
        <v>751.95</v>
      </c>
      <c r="K16" s="2" t="n">
        <f aca="false">E16-J16</f>
        <v>-10.749</v>
      </c>
      <c r="L16" s="2"/>
      <c r="M16" s="2"/>
      <c r="N16" s="2" t="n">
        <v>170</v>
      </c>
      <c r="O16" s="2" t="n">
        <v>150</v>
      </c>
      <c r="P16" s="2"/>
      <c r="Q16" s="2" t="n">
        <f aca="false">E16/5</f>
        <v>148.2402</v>
      </c>
      <c r="R16" s="9" t="n">
        <f aca="false">10*Q16-P16-O16-N16-F16</f>
        <v>451.977</v>
      </c>
      <c r="S16" s="9" t="n">
        <f aca="false">R16</f>
        <v>451.977</v>
      </c>
      <c r="T16" s="9" t="n">
        <f aca="false">S16-U16</f>
        <v>451.977</v>
      </c>
      <c r="U16" s="9"/>
      <c r="V16" s="9"/>
      <c r="W16" s="2"/>
      <c r="X16" s="2" t="n">
        <f aca="false">(F16+N16+O16+P16+S16)/Q16</f>
        <v>10</v>
      </c>
      <c r="Y16" s="2" t="n">
        <f aca="false">(F16+N16+O16+P16)/Q16</f>
        <v>6.95104971525942</v>
      </c>
      <c r="Z16" s="2" t="n">
        <v>152.05075</v>
      </c>
      <c r="AA16" s="2" t="n">
        <v>159.262333333333</v>
      </c>
      <c r="AB16" s="2" t="n">
        <v>159.0346</v>
      </c>
      <c r="AC16" s="2" t="n">
        <v>136.0556</v>
      </c>
      <c r="AD16" s="2" t="n">
        <v>110.7572</v>
      </c>
      <c r="AE16" s="2" t="n">
        <v>118.4174</v>
      </c>
      <c r="AF16" s="2" t="n">
        <v>109.5206</v>
      </c>
      <c r="AG16" s="2" t="n">
        <v>99.176</v>
      </c>
      <c r="AH16" s="2" t="n">
        <v>136.1564</v>
      </c>
      <c r="AI16" s="2" t="n">
        <v>138.735</v>
      </c>
      <c r="AJ16" s="2" t="n">
        <v>157.1044</v>
      </c>
      <c r="AK16" s="2"/>
      <c r="AL16" s="2" t="n">
        <f aca="false">ROUND(T16*G16,0)</f>
        <v>452</v>
      </c>
      <c r="AM16" s="2" t="n">
        <f aca="false">ROUND(U16*G16,0)</f>
        <v>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customFormat="false" ht="13.8" hidden="false" customHeight="false" outlineLevel="0" collapsed="false">
      <c r="A17" s="2" t="s">
        <v>60</v>
      </c>
      <c r="B17" s="2" t="s">
        <v>43</v>
      </c>
      <c r="C17" s="2" t="n">
        <v>3905.322</v>
      </c>
      <c r="D17" s="2" t="n">
        <v>629.45</v>
      </c>
      <c r="E17" s="2" t="n">
        <v>2321.469</v>
      </c>
      <c r="F17" s="2" t="n">
        <v>1748.037</v>
      </c>
      <c r="G17" s="3" t="n">
        <v>1</v>
      </c>
      <c r="H17" s="2" t="n">
        <v>50</v>
      </c>
      <c r="I17" s="2" t="s">
        <v>44</v>
      </c>
      <c r="J17" s="2" t="n">
        <v>2329.2</v>
      </c>
      <c r="K17" s="2" t="n">
        <f aca="false">E17-J17</f>
        <v>-7.73099999999977</v>
      </c>
      <c r="L17" s="2"/>
      <c r="M17" s="2"/>
      <c r="N17" s="2" t="n">
        <v>200</v>
      </c>
      <c r="O17" s="2" t="n">
        <v>450</v>
      </c>
      <c r="P17" s="2"/>
      <c r="Q17" s="2" t="n">
        <f aca="false">E17/5</f>
        <v>464.2938</v>
      </c>
      <c r="R17" s="9" t="n">
        <f aca="false">10*Q17-P17-O17-N17-F17</f>
        <v>2244.901</v>
      </c>
      <c r="S17" s="9" t="n">
        <f aca="false">R17</f>
        <v>2244.901</v>
      </c>
      <c r="T17" s="9" t="n">
        <f aca="false">S17-U17</f>
        <v>1044.901</v>
      </c>
      <c r="U17" s="9" t="n">
        <v>1200</v>
      </c>
      <c r="V17" s="9"/>
      <c r="W17" s="2"/>
      <c r="X17" s="2" t="n">
        <f aca="false">(F17+N17+O17+P17+S17)/Q17</f>
        <v>10</v>
      </c>
      <c r="Y17" s="2" t="n">
        <f aca="false">(F17+N17+O17+P17)/Q17</f>
        <v>5.1649128202875</v>
      </c>
      <c r="Z17" s="2" t="n">
        <v>405.25075</v>
      </c>
      <c r="AA17" s="2" t="n">
        <v>407.502333333333</v>
      </c>
      <c r="AB17" s="2" t="n">
        <v>667.6906</v>
      </c>
      <c r="AC17" s="2" t="n">
        <v>587.6492</v>
      </c>
      <c r="AD17" s="2" t="n">
        <v>470.4488</v>
      </c>
      <c r="AE17" s="2" t="n">
        <v>480.5016</v>
      </c>
      <c r="AF17" s="2" t="n">
        <v>426.5688</v>
      </c>
      <c r="AG17" s="2" t="n">
        <v>413.7518</v>
      </c>
      <c r="AH17" s="2" t="n">
        <v>474.9686</v>
      </c>
      <c r="AI17" s="2" t="n">
        <v>416.775</v>
      </c>
      <c r="AJ17" s="2" t="n">
        <v>301.8102</v>
      </c>
      <c r="AK17" s="10" t="s">
        <v>61</v>
      </c>
      <c r="AL17" s="2" t="n">
        <f aca="false">ROUND(T17*G17,0)</f>
        <v>1045</v>
      </c>
      <c r="AM17" s="2" t="n">
        <f aca="false">ROUND(U17*G17,0)</f>
        <v>1200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customFormat="false" ht="13.8" hidden="false" customHeight="false" outlineLevel="0" collapsed="false">
      <c r="A18" s="2" t="s">
        <v>62</v>
      </c>
      <c r="B18" s="2" t="s">
        <v>43</v>
      </c>
      <c r="C18" s="2" t="n">
        <v>65.017</v>
      </c>
      <c r="D18" s="2" t="n">
        <v>308.15</v>
      </c>
      <c r="E18" s="2" t="n">
        <v>183.617</v>
      </c>
      <c r="F18" s="2" t="n">
        <v>147.899</v>
      </c>
      <c r="G18" s="3" t="n">
        <v>1</v>
      </c>
      <c r="H18" s="2" t="n">
        <v>60</v>
      </c>
      <c r="I18" s="2" t="s">
        <v>44</v>
      </c>
      <c r="J18" s="2" t="n">
        <v>172</v>
      </c>
      <c r="K18" s="2" t="n">
        <f aca="false">E18-J18</f>
        <v>11.617</v>
      </c>
      <c r="L18" s="2"/>
      <c r="M18" s="2"/>
      <c r="N18" s="2" t="n">
        <v>0</v>
      </c>
      <c r="O18" s="2"/>
      <c r="P18" s="2"/>
      <c r="Q18" s="2" t="n">
        <f aca="false">E18/5</f>
        <v>36.7234</v>
      </c>
      <c r="R18" s="9" t="n">
        <f aca="false">10*Q18-P18-O18-N18-F18</f>
        <v>219.335</v>
      </c>
      <c r="S18" s="9" t="n">
        <f aca="false">R18</f>
        <v>219.335</v>
      </c>
      <c r="T18" s="9" t="n">
        <f aca="false">S18-U18</f>
        <v>219.335</v>
      </c>
      <c r="U18" s="9"/>
      <c r="V18" s="9"/>
      <c r="W18" s="2"/>
      <c r="X18" s="2" t="n">
        <f aca="false">(F18+N18+O18+P18+S18)/Q18</f>
        <v>10</v>
      </c>
      <c r="Y18" s="2" t="n">
        <f aca="false">(F18+N18+O18+P18)/Q18</f>
        <v>4.02737763932534</v>
      </c>
      <c r="Z18" s="2" t="n">
        <v>27.5075</v>
      </c>
      <c r="AA18" s="2" t="n">
        <v>32.5683333333333</v>
      </c>
      <c r="AB18" s="2" t="n">
        <v>39.4408</v>
      </c>
      <c r="AC18" s="2" t="n">
        <v>12.0142</v>
      </c>
      <c r="AD18" s="2" t="n">
        <v>26.5638</v>
      </c>
      <c r="AE18" s="2" t="n">
        <v>32.208</v>
      </c>
      <c r="AF18" s="2" t="n">
        <v>23.6658</v>
      </c>
      <c r="AG18" s="2" t="n">
        <v>17.12</v>
      </c>
      <c r="AH18" s="2" t="n">
        <v>22.2972</v>
      </c>
      <c r="AI18" s="2" t="n">
        <v>27.5672</v>
      </c>
      <c r="AJ18" s="2" t="n">
        <v>8.011</v>
      </c>
      <c r="AK18" s="2"/>
      <c r="AL18" s="2" t="n">
        <f aca="false">ROUND(T18*G18,0)</f>
        <v>219</v>
      </c>
      <c r="AM18" s="2" t="n">
        <f aca="false">ROUND(U18*G18,0)</f>
        <v>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customFormat="false" ht="13.8" hidden="false" customHeight="false" outlineLevel="0" collapsed="false">
      <c r="A19" s="2" t="s">
        <v>63</v>
      </c>
      <c r="B19" s="2" t="s">
        <v>43</v>
      </c>
      <c r="C19" s="2" t="n">
        <v>558.539</v>
      </c>
      <c r="D19" s="2" t="n">
        <v>1064.71</v>
      </c>
      <c r="E19" s="2" t="n">
        <v>651.973</v>
      </c>
      <c r="F19" s="2" t="n">
        <v>852.123</v>
      </c>
      <c r="G19" s="3" t="n">
        <v>1</v>
      </c>
      <c r="H19" s="2" t="n">
        <v>60</v>
      </c>
      <c r="I19" s="2" t="s">
        <v>44</v>
      </c>
      <c r="J19" s="2" t="n">
        <v>660.5</v>
      </c>
      <c r="K19" s="2" t="n">
        <f aca="false">E19-J19</f>
        <v>-8.52700000000004</v>
      </c>
      <c r="L19" s="2"/>
      <c r="M19" s="2"/>
      <c r="N19" s="2" t="n">
        <v>200</v>
      </c>
      <c r="O19" s="2" t="n">
        <v>350</v>
      </c>
      <c r="P19" s="2"/>
      <c r="Q19" s="2" t="n">
        <f aca="false">E19/5</f>
        <v>130.3946</v>
      </c>
      <c r="R19" s="9"/>
      <c r="S19" s="9" t="n">
        <v>600</v>
      </c>
      <c r="T19" s="9" t="n">
        <f aca="false">S19-U19</f>
        <v>0</v>
      </c>
      <c r="U19" s="9" t="n">
        <v>600</v>
      </c>
      <c r="V19" s="9" t="n">
        <v>800</v>
      </c>
      <c r="W19" s="2" t="s">
        <v>64</v>
      </c>
      <c r="X19" s="2" t="n">
        <f aca="false">(F19+N19+O19+P19+S19)/Q19</f>
        <v>15.354339826956</v>
      </c>
      <c r="Y19" s="2" t="n">
        <f aca="false">(F19+N19+O19+P19)/Q19</f>
        <v>10.7529222835915</v>
      </c>
      <c r="Z19" s="2" t="n">
        <v>178.42</v>
      </c>
      <c r="AA19" s="2" t="n">
        <v>186.498333333333</v>
      </c>
      <c r="AB19" s="2" t="n">
        <v>196.6736</v>
      </c>
      <c r="AC19" s="2" t="n">
        <v>173.5856</v>
      </c>
      <c r="AD19" s="2" t="n">
        <v>156.9082</v>
      </c>
      <c r="AE19" s="2" t="n">
        <v>116.5074</v>
      </c>
      <c r="AF19" s="2" t="n">
        <v>36.305</v>
      </c>
      <c r="AG19" s="2" t="n">
        <v>9.2784</v>
      </c>
      <c r="AH19" s="2" t="n">
        <v>0</v>
      </c>
      <c r="AI19" s="2" t="n">
        <v>0</v>
      </c>
      <c r="AJ19" s="2" t="n">
        <v>0</v>
      </c>
      <c r="AK19" s="2" t="s">
        <v>65</v>
      </c>
      <c r="AL19" s="2" t="n">
        <f aca="false">ROUND(T19*G19,0)</f>
        <v>0</v>
      </c>
      <c r="AM19" s="2" t="n">
        <f aca="false">ROUND(U19*G19,0)</f>
        <v>600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customFormat="false" ht="13.8" hidden="false" customHeight="false" outlineLevel="0" collapsed="false">
      <c r="A20" s="2" t="s">
        <v>66</v>
      </c>
      <c r="B20" s="2" t="s">
        <v>43</v>
      </c>
      <c r="C20" s="2" t="n">
        <v>259.699</v>
      </c>
      <c r="D20" s="2" t="n">
        <v>227.258</v>
      </c>
      <c r="E20" s="2" t="n">
        <v>150.924</v>
      </c>
      <c r="F20" s="2" t="n">
        <v>278.081</v>
      </c>
      <c r="G20" s="3" t="n">
        <v>1</v>
      </c>
      <c r="H20" s="2" t="n">
        <v>60</v>
      </c>
      <c r="I20" s="2" t="s">
        <v>44</v>
      </c>
      <c r="J20" s="2" t="n">
        <v>142.92</v>
      </c>
      <c r="K20" s="2" t="n">
        <f aca="false">E20-J20</f>
        <v>8.00400000000002</v>
      </c>
      <c r="L20" s="2"/>
      <c r="M20" s="2"/>
      <c r="N20" s="2" t="n">
        <v>41.9609499999999</v>
      </c>
      <c r="O20" s="2"/>
      <c r="P20" s="2"/>
      <c r="Q20" s="2" t="n">
        <f aca="false">E20/5</f>
        <v>30.1848</v>
      </c>
      <c r="R20" s="9"/>
      <c r="S20" s="9" t="n">
        <f aca="false">R20</f>
        <v>0</v>
      </c>
      <c r="T20" s="9" t="n">
        <f aca="false">S20-U20</f>
        <v>0</v>
      </c>
      <c r="U20" s="9"/>
      <c r="V20" s="9"/>
      <c r="W20" s="2"/>
      <c r="X20" s="2" t="n">
        <f aca="false">(F20+N20+O20+P20+S20)/Q20</f>
        <v>10.6027520473881</v>
      </c>
      <c r="Y20" s="2" t="n">
        <f aca="false">(F20+N20+O20+P20)/Q20</f>
        <v>10.6027520473881</v>
      </c>
      <c r="Z20" s="2" t="n">
        <v>39.08725</v>
      </c>
      <c r="AA20" s="2" t="n">
        <v>41.8946666666667</v>
      </c>
      <c r="AB20" s="2" t="n">
        <v>37.5568</v>
      </c>
      <c r="AC20" s="2" t="n">
        <v>33.3606</v>
      </c>
      <c r="AD20" s="2" t="n">
        <v>35.3166</v>
      </c>
      <c r="AE20" s="2" t="n">
        <v>36.5206</v>
      </c>
      <c r="AF20" s="2" t="n">
        <v>36.5316</v>
      </c>
      <c r="AG20" s="2" t="n">
        <v>33.8746</v>
      </c>
      <c r="AH20" s="2" t="n">
        <v>32.0514</v>
      </c>
      <c r="AI20" s="2" t="n">
        <v>33.7322</v>
      </c>
      <c r="AJ20" s="2" t="n">
        <v>34.4892</v>
      </c>
      <c r="AK20" s="2"/>
      <c r="AL20" s="2" t="n">
        <f aca="false">ROUND(T20*G20,0)</f>
        <v>0</v>
      </c>
      <c r="AM20" s="2" t="n">
        <f aca="false">ROUND(U20*G20,0)</f>
        <v>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customFormat="false" ht="13.8" hidden="false" customHeight="false" outlineLevel="0" collapsed="false">
      <c r="A21" s="2" t="s">
        <v>67</v>
      </c>
      <c r="B21" s="2" t="s">
        <v>43</v>
      </c>
      <c r="C21" s="2" t="n">
        <v>2131.994</v>
      </c>
      <c r="D21" s="2" t="n">
        <v>911.78</v>
      </c>
      <c r="E21" s="2" t="n">
        <v>1348.836</v>
      </c>
      <c r="F21" s="2" t="n">
        <v>1390.481</v>
      </c>
      <c r="G21" s="3" t="n">
        <v>1</v>
      </c>
      <c r="H21" s="2" t="n">
        <v>60</v>
      </c>
      <c r="I21" s="2" t="s">
        <v>44</v>
      </c>
      <c r="J21" s="2" t="n">
        <v>1304.175</v>
      </c>
      <c r="K21" s="2" t="n">
        <f aca="false">E21-J21</f>
        <v>44.6610000000001</v>
      </c>
      <c r="L21" s="2"/>
      <c r="M21" s="2"/>
      <c r="N21" s="2" t="n">
        <v>150</v>
      </c>
      <c r="O21" s="2"/>
      <c r="P21" s="2"/>
      <c r="Q21" s="2" t="n">
        <f aca="false">E21/5</f>
        <v>269.7672</v>
      </c>
      <c r="R21" s="9" t="n">
        <f aca="false">10*Q21-P21-O21-N21-F21</f>
        <v>1157.191</v>
      </c>
      <c r="S21" s="9" t="n">
        <f aca="false">R21</f>
        <v>1157.191</v>
      </c>
      <c r="T21" s="9" t="n">
        <f aca="false">S21-U21</f>
        <v>557.191</v>
      </c>
      <c r="U21" s="9" t="n">
        <v>600</v>
      </c>
      <c r="V21" s="9"/>
      <c r="W21" s="2"/>
      <c r="X21" s="2" t="n">
        <f aca="false">(F21+N21+O21+P21+S21)/Q21</f>
        <v>10</v>
      </c>
      <c r="Y21" s="2" t="n">
        <f aca="false">(F21+N21+O21+P21)/Q21</f>
        <v>5.71040882657343</v>
      </c>
      <c r="Z21" s="2" t="n">
        <v>250.84975</v>
      </c>
      <c r="AA21" s="2" t="n">
        <v>272.706666666667</v>
      </c>
      <c r="AB21" s="2" t="n">
        <v>464.4602</v>
      </c>
      <c r="AC21" s="2" t="n">
        <v>394.5138</v>
      </c>
      <c r="AD21" s="2" t="n">
        <v>269.9982</v>
      </c>
      <c r="AE21" s="2" t="n">
        <v>283.6324</v>
      </c>
      <c r="AF21" s="2" t="n">
        <v>293.0684</v>
      </c>
      <c r="AG21" s="2" t="n">
        <v>275.2692</v>
      </c>
      <c r="AH21" s="2" t="n">
        <v>247.0402</v>
      </c>
      <c r="AI21" s="2" t="n">
        <v>234.9722</v>
      </c>
      <c r="AJ21" s="2" t="n">
        <v>206.0826</v>
      </c>
      <c r="AK21" s="2"/>
      <c r="AL21" s="2" t="n">
        <f aca="false">ROUND(T21*G21,0)</f>
        <v>557</v>
      </c>
      <c r="AM21" s="2" t="n">
        <f aca="false">ROUND(U21*G21,0)</f>
        <v>600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customFormat="false" ht="13.8" hidden="false" customHeight="false" outlineLevel="0" collapsed="false">
      <c r="A22" s="2" t="s">
        <v>68</v>
      </c>
      <c r="B22" s="2" t="s">
        <v>43</v>
      </c>
      <c r="C22" s="2" t="n">
        <v>270.023</v>
      </c>
      <c r="D22" s="2" t="n">
        <v>378.77</v>
      </c>
      <c r="E22" s="2" t="n">
        <v>232.731</v>
      </c>
      <c r="F22" s="2" t="n">
        <v>356.768</v>
      </c>
      <c r="G22" s="3" t="n">
        <v>1</v>
      </c>
      <c r="H22" s="2" t="n">
        <v>60</v>
      </c>
      <c r="I22" s="2" t="s">
        <v>44</v>
      </c>
      <c r="J22" s="2" t="n">
        <v>223.7</v>
      </c>
      <c r="K22" s="2" t="n">
        <f aca="false">E22-J22</f>
        <v>9.03100000000001</v>
      </c>
      <c r="L22" s="2"/>
      <c r="M22" s="2"/>
      <c r="N22" s="2" t="n">
        <v>66.2419999999999</v>
      </c>
      <c r="O22" s="2"/>
      <c r="P22" s="2"/>
      <c r="Q22" s="2" t="n">
        <f aca="false">E22/5</f>
        <v>46.5462</v>
      </c>
      <c r="R22" s="9" t="n">
        <f aca="false">10*Q22-P22-O22-N22-F22</f>
        <v>42.4520000000002</v>
      </c>
      <c r="S22" s="9" t="n">
        <f aca="false">R22</f>
        <v>42.4520000000002</v>
      </c>
      <c r="T22" s="9" t="n">
        <f aca="false">S22-U22</f>
        <v>42.4520000000002</v>
      </c>
      <c r="U22" s="9"/>
      <c r="V22" s="9"/>
      <c r="W22" s="2"/>
      <c r="X22" s="2" t="n">
        <f aca="false">(F22+N22+O22+P22+S22)/Q22</f>
        <v>10</v>
      </c>
      <c r="Y22" s="2" t="n">
        <f aca="false">(F22+N22+O22+P22)/Q22</f>
        <v>9.08795991939191</v>
      </c>
      <c r="Z22" s="2" t="n">
        <v>54.65</v>
      </c>
      <c r="AA22" s="2" t="n">
        <v>57.9263333333333</v>
      </c>
      <c r="AB22" s="2" t="n">
        <v>81.4454</v>
      </c>
      <c r="AC22" s="2" t="n">
        <v>75.6738</v>
      </c>
      <c r="AD22" s="2" t="n">
        <v>55.839</v>
      </c>
      <c r="AE22" s="2" t="n">
        <v>59.5186</v>
      </c>
      <c r="AF22" s="2" t="n">
        <v>65.3246</v>
      </c>
      <c r="AG22" s="2" t="n">
        <v>67.077</v>
      </c>
      <c r="AH22" s="2" t="n">
        <v>66.385</v>
      </c>
      <c r="AI22" s="2" t="n">
        <v>66.7618</v>
      </c>
      <c r="AJ22" s="2" t="n">
        <v>34.4666</v>
      </c>
      <c r="AK22" s="2" t="s">
        <v>49</v>
      </c>
      <c r="AL22" s="2" t="n">
        <f aca="false">ROUND(T22*G22,0)</f>
        <v>42</v>
      </c>
      <c r="AM22" s="2" t="n">
        <f aca="false">ROUND(U22*G22,0)</f>
        <v>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customFormat="false" ht="13.8" hidden="false" customHeight="false" outlineLevel="0" collapsed="false">
      <c r="A23" s="2" t="s">
        <v>69</v>
      </c>
      <c r="B23" s="2" t="s">
        <v>43</v>
      </c>
      <c r="C23" s="2" t="n">
        <v>345.599</v>
      </c>
      <c r="D23" s="2" t="n">
        <v>179.687</v>
      </c>
      <c r="E23" s="2" t="n">
        <v>247.815</v>
      </c>
      <c r="F23" s="2" t="n">
        <v>233.335</v>
      </c>
      <c r="G23" s="3" t="n">
        <v>1</v>
      </c>
      <c r="H23" s="2" t="n">
        <v>60</v>
      </c>
      <c r="I23" s="2" t="s">
        <v>44</v>
      </c>
      <c r="J23" s="2" t="n">
        <v>237.575</v>
      </c>
      <c r="K23" s="2" t="n">
        <f aca="false">E23-J23</f>
        <v>10.24</v>
      </c>
      <c r="L23" s="2"/>
      <c r="M23" s="2"/>
      <c r="N23" s="2" t="n">
        <v>13.965</v>
      </c>
      <c r="O23" s="2"/>
      <c r="P23" s="2"/>
      <c r="Q23" s="2" t="n">
        <f aca="false">E23/5</f>
        <v>49.563</v>
      </c>
      <c r="R23" s="9" t="n">
        <f aca="false">10*Q23-P23-O23-N23-F23</f>
        <v>248.33</v>
      </c>
      <c r="S23" s="9" t="n">
        <f aca="false">R23</f>
        <v>248.33</v>
      </c>
      <c r="T23" s="9" t="n">
        <f aca="false">S23-U23</f>
        <v>248.33</v>
      </c>
      <c r="U23" s="9"/>
      <c r="V23" s="9"/>
      <c r="W23" s="2"/>
      <c r="X23" s="2" t="n">
        <f aca="false">(F23+N23+O23+P23+S23)/Q23</f>
        <v>10</v>
      </c>
      <c r="Y23" s="2" t="n">
        <f aca="false">(F23+N23+O23+P23)/Q23</f>
        <v>4.98960918427053</v>
      </c>
      <c r="Z23" s="2" t="n">
        <v>41.715</v>
      </c>
      <c r="AA23" s="2" t="n">
        <v>44.4713333333333</v>
      </c>
      <c r="AB23" s="2" t="n">
        <v>72.3678</v>
      </c>
      <c r="AC23" s="2" t="n">
        <v>63.9692</v>
      </c>
      <c r="AD23" s="2" t="n">
        <v>54.9904</v>
      </c>
      <c r="AE23" s="2" t="n">
        <v>62.1522</v>
      </c>
      <c r="AF23" s="2" t="n">
        <v>59.7714</v>
      </c>
      <c r="AG23" s="2" t="n">
        <v>60.001</v>
      </c>
      <c r="AH23" s="2" t="n">
        <v>62.7666</v>
      </c>
      <c r="AI23" s="2" t="n">
        <v>57.934</v>
      </c>
      <c r="AJ23" s="2" t="n">
        <v>53.3072</v>
      </c>
      <c r="AK23" s="2" t="s">
        <v>49</v>
      </c>
      <c r="AL23" s="2" t="n">
        <f aca="false">ROUND(T23*G23,0)</f>
        <v>248</v>
      </c>
      <c r="AM23" s="2" t="n">
        <f aca="false">ROUND(U23*G23,0)</f>
        <v>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customFormat="false" ht="13.8" hidden="false" customHeight="false" outlineLevel="0" collapsed="false">
      <c r="A24" s="2" t="s">
        <v>70</v>
      </c>
      <c r="B24" s="2" t="s">
        <v>43</v>
      </c>
      <c r="C24" s="2" t="n">
        <v>1002.42</v>
      </c>
      <c r="D24" s="2" t="n">
        <v>754.025</v>
      </c>
      <c r="E24" s="2" t="n">
        <v>658.748</v>
      </c>
      <c r="F24" s="2" t="n">
        <v>933.543</v>
      </c>
      <c r="G24" s="3" t="n">
        <v>1</v>
      </c>
      <c r="H24" s="2" t="n">
        <v>60</v>
      </c>
      <c r="I24" s="2" t="s">
        <v>44</v>
      </c>
      <c r="J24" s="2" t="n">
        <v>631.475</v>
      </c>
      <c r="K24" s="2" t="n">
        <f aca="false">E24-J24</f>
        <v>27.273</v>
      </c>
      <c r="L24" s="2"/>
      <c r="M24" s="2"/>
      <c r="N24" s="2" t="n">
        <v>0</v>
      </c>
      <c r="O24" s="2"/>
      <c r="P24" s="2"/>
      <c r="Q24" s="2" t="n">
        <f aca="false">E24/5</f>
        <v>131.7496</v>
      </c>
      <c r="R24" s="9" t="n">
        <f aca="false">10*Q24-P24-O24-N24-F24</f>
        <v>383.953</v>
      </c>
      <c r="S24" s="9" t="n">
        <f aca="false">R24</f>
        <v>383.953</v>
      </c>
      <c r="T24" s="9" t="n">
        <f aca="false">S24-U24</f>
        <v>383.953</v>
      </c>
      <c r="U24" s="9"/>
      <c r="V24" s="9"/>
      <c r="W24" s="2"/>
      <c r="X24" s="2" t="n">
        <f aca="false">(F24+N24+O24+P24+S24)/Q24</f>
        <v>10</v>
      </c>
      <c r="Y24" s="2" t="n">
        <f aca="false">(F24+N24+O24+P24)/Q24</f>
        <v>7.08573688269262</v>
      </c>
      <c r="Z24" s="2" t="n">
        <v>134.4675</v>
      </c>
      <c r="AA24" s="2" t="n">
        <v>145.546666666667</v>
      </c>
      <c r="AB24" s="2" t="n">
        <v>201.1868</v>
      </c>
      <c r="AC24" s="2" t="n">
        <v>198.9946</v>
      </c>
      <c r="AD24" s="2" t="n">
        <v>199.396</v>
      </c>
      <c r="AE24" s="2" t="n">
        <v>200.2642</v>
      </c>
      <c r="AF24" s="2" t="n">
        <v>212.5664</v>
      </c>
      <c r="AG24" s="2" t="n">
        <v>202.9992</v>
      </c>
      <c r="AH24" s="2" t="n">
        <v>204.2202</v>
      </c>
      <c r="AI24" s="2" t="n">
        <v>207.9486</v>
      </c>
      <c r="AJ24" s="2" t="n">
        <v>168.3292</v>
      </c>
      <c r="AK24" s="10" t="s">
        <v>71</v>
      </c>
      <c r="AL24" s="2" t="n">
        <f aca="false">ROUND(T24*G24,0)</f>
        <v>384</v>
      </c>
      <c r="AM24" s="2" t="n">
        <f aca="false">ROUND(U24*G24,0)</f>
        <v>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customFormat="false" ht="13.8" hidden="false" customHeight="false" outlineLevel="0" collapsed="false">
      <c r="A25" s="2" t="s">
        <v>72</v>
      </c>
      <c r="B25" s="2" t="s">
        <v>43</v>
      </c>
      <c r="C25" s="2" t="n">
        <v>121.698</v>
      </c>
      <c r="D25" s="2" t="n">
        <v>592.565</v>
      </c>
      <c r="E25" s="2" t="n">
        <v>334.173</v>
      </c>
      <c r="F25" s="2" t="n">
        <v>308.15</v>
      </c>
      <c r="G25" s="3" t="n">
        <v>1</v>
      </c>
      <c r="H25" s="2" t="n">
        <v>30</v>
      </c>
      <c r="I25" s="2" t="s">
        <v>44</v>
      </c>
      <c r="J25" s="2" t="n">
        <v>335.45</v>
      </c>
      <c r="K25" s="2" t="n">
        <f aca="false">E25-J25</f>
        <v>-1.27699999999999</v>
      </c>
      <c r="L25" s="2"/>
      <c r="M25" s="2"/>
      <c r="N25" s="2" t="n">
        <v>60</v>
      </c>
      <c r="O25" s="2"/>
      <c r="P25" s="2"/>
      <c r="Q25" s="2" t="n">
        <f aca="false">E25/5</f>
        <v>66.8346</v>
      </c>
      <c r="R25" s="9" t="n">
        <f aca="false">10*Q25-P25-O25-N25-F25</f>
        <v>300.196</v>
      </c>
      <c r="S25" s="9" t="n">
        <f aca="false">R25</f>
        <v>300.196</v>
      </c>
      <c r="T25" s="9" t="n">
        <f aca="false">S25-U25</f>
        <v>300.196</v>
      </c>
      <c r="U25" s="9"/>
      <c r="V25" s="9"/>
      <c r="W25" s="2"/>
      <c r="X25" s="2" t="n">
        <f aca="false">(F25+N25+O25+P25+S25)/Q25</f>
        <v>10</v>
      </c>
      <c r="Y25" s="2" t="n">
        <f aca="false">(F25+N25+O25+P25)/Q25</f>
        <v>5.50837440487412</v>
      </c>
      <c r="Z25" s="2" t="n">
        <v>59.26425</v>
      </c>
      <c r="AA25" s="2" t="n">
        <v>63.217</v>
      </c>
      <c r="AB25" s="2" t="n">
        <v>25.0752</v>
      </c>
      <c r="AC25" s="2" t="n">
        <v>46.0758</v>
      </c>
      <c r="AD25" s="2" t="n">
        <v>53.7842</v>
      </c>
      <c r="AE25" s="2" t="n">
        <v>52.8672</v>
      </c>
      <c r="AF25" s="2" t="n">
        <v>49.1434</v>
      </c>
      <c r="AG25" s="2" t="n">
        <v>49.3848</v>
      </c>
      <c r="AH25" s="2" t="n">
        <v>42.071</v>
      </c>
      <c r="AI25" s="2" t="n">
        <v>39.615</v>
      </c>
      <c r="AJ25" s="2" t="n">
        <v>35.1466</v>
      </c>
      <c r="AK25" s="2" t="s">
        <v>71</v>
      </c>
      <c r="AL25" s="2" t="n">
        <f aca="false">ROUND(T25*G25,0)</f>
        <v>300</v>
      </c>
      <c r="AM25" s="2" t="n">
        <f aca="false">ROUND(U25*G25,0)</f>
        <v>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customFormat="false" ht="13.8" hidden="false" customHeight="false" outlineLevel="0" collapsed="false">
      <c r="A26" s="2" t="s">
        <v>73</v>
      </c>
      <c r="B26" s="2" t="s">
        <v>43</v>
      </c>
      <c r="C26" s="2" t="n">
        <v>24.775</v>
      </c>
      <c r="D26" s="2" t="n">
        <v>291.01</v>
      </c>
      <c r="E26" s="2" t="n">
        <v>209.696</v>
      </c>
      <c r="F26" s="2" t="n">
        <v>82.572</v>
      </c>
      <c r="G26" s="3" t="n">
        <v>1</v>
      </c>
      <c r="H26" s="2" t="n">
        <v>30</v>
      </c>
      <c r="I26" s="2" t="s">
        <v>44</v>
      </c>
      <c r="J26" s="2" t="n">
        <v>241.8</v>
      </c>
      <c r="K26" s="2" t="n">
        <f aca="false">E26-J26</f>
        <v>-32.104</v>
      </c>
      <c r="L26" s="2"/>
      <c r="M26" s="2"/>
      <c r="N26" s="2" t="n">
        <v>0</v>
      </c>
      <c r="O26" s="2"/>
      <c r="P26" s="2"/>
      <c r="Q26" s="2" t="n">
        <f aca="false">E26/5</f>
        <v>41.9392</v>
      </c>
      <c r="R26" s="9" t="n">
        <f aca="false">8*Q26-P26-O26-N26-F26</f>
        <v>252.9416</v>
      </c>
      <c r="S26" s="9" t="n">
        <f aca="false">R26</f>
        <v>252.9416</v>
      </c>
      <c r="T26" s="9" t="n">
        <f aca="false">S26-U26</f>
        <v>252.9416</v>
      </c>
      <c r="U26" s="9"/>
      <c r="V26" s="9"/>
      <c r="W26" s="2"/>
      <c r="X26" s="2" t="n">
        <f aca="false">(F26+N26+O26+P26+S26)/Q26</f>
        <v>8</v>
      </c>
      <c r="Y26" s="2" t="n">
        <f aca="false">(F26+N26+O26+P26)/Q26</f>
        <v>1.96885014497177</v>
      </c>
      <c r="Z26" s="2" t="n">
        <v>20.23475</v>
      </c>
      <c r="AA26" s="2" t="n">
        <v>27.9466666666667</v>
      </c>
      <c r="AB26" s="2" t="n">
        <v>30.6224</v>
      </c>
      <c r="AC26" s="2" t="n">
        <v>23.3508</v>
      </c>
      <c r="AD26" s="2" t="n">
        <v>36.4392</v>
      </c>
      <c r="AE26" s="2" t="n">
        <v>42.9358</v>
      </c>
      <c r="AF26" s="2" t="n">
        <v>38.676</v>
      </c>
      <c r="AG26" s="2" t="n">
        <v>34.6262</v>
      </c>
      <c r="AH26" s="2" t="n">
        <v>38.7566</v>
      </c>
      <c r="AI26" s="2" t="n">
        <v>38.4938</v>
      </c>
      <c r="AJ26" s="2" t="n">
        <v>32.966</v>
      </c>
      <c r="AK26" s="2" t="s">
        <v>71</v>
      </c>
      <c r="AL26" s="2" t="n">
        <f aca="false">ROUND(T26*G26,0)</f>
        <v>253</v>
      </c>
      <c r="AM26" s="2" t="n">
        <f aca="false">ROUND(U26*G26,0)</f>
        <v>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customFormat="false" ht="13.8" hidden="false" customHeight="false" outlineLevel="0" collapsed="false">
      <c r="A27" s="2" t="s">
        <v>74</v>
      </c>
      <c r="B27" s="2" t="s">
        <v>43</v>
      </c>
      <c r="C27" s="2" t="n">
        <v>227.355</v>
      </c>
      <c r="D27" s="2" t="n">
        <v>745.677</v>
      </c>
      <c r="E27" s="2" t="n">
        <v>562.737</v>
      </c>
      <c r="F27" s="2" t="n">
        <v>318.033</v>
      </c>
      <c r="G27" s="3" t="n">
        <v>1</v>
      </c>
      <c r="H27" s="2" t="n">
        <v>30</v>
      </c>
      <c r="I27" s="2" t="s">
        <v>44</v>
      </c>
      <c r="J27" s="2" t="n">
        <v>546.4</v>
      </c>
      <c r="K27" s="2" t="n">
        <f aca="false">E27-J27</f>
        <v>16.337</v>
      </c>
      <c r="L27" s="2"/>
      <c r="M27" s="2"/>
      <c r="N27" s="2" t="n">
        <v>180</v>
      </c>
      <c r="O27" s="2"/>
      <c r="P27" s="2"/>
      <c r="Q27" s="2" t="n">
        <f aca="false">E27/5</f>
        <v>112.5474</v>
      </c>
      <c r="R27" s="9" t="n">
        <f aca="false">10*Q27-P27-O27-N27-F27</f>
        <v>627.441</v>
      </c>
      <c r="S27" s="9" t="n">
        <f aca="false">R27</f>
        <v>627.441</v>
      </c>
      <c r="T27" s="9" t="n">
        <f aca="false">S27-U27</f>
        <v>627.441</v>
      </c>
      <c r="U27" s="9"/>
      <c r="V27" s="9"/>
      <c r="W27" s="2"/>
      <c r="X27" s="2" t="n">
        <f aca="false">(F27+N27+O27+P27+S27)/Q27</f>
        <v>10</v>
      </c>
      <c r="Y27" s="2" t="n">
        <f aca="false">(F27+N27+O27+P27)/Q27</f>
        <v>4.4250955597375</v>
      </c>
      <c r="Z27" s="2" t="n">
        <v>88.40825</v>
      </c>
      <c r="AA27" s="2" t="n">
        <v>87.3593333333333</v>
      </c>
      <c r="AB27" s="2" t="n">
        <v>76.02</v>
      </c>
      <c r="AC27" s="2" t="n">
        <v>80.0022</v>
      </c>
      <c r="AD27" s="2" t="n">
        <v>102.849</v>
      </c>
      <c r="AE27" s="2" t="n">
        <v>108.262</v>
      </c>
      <c r="AF27" s="2" t="n">
        <v>101.4766</v>
      </c>
      <c r="AG27" s="2" t="n">
        <v>97.4104</v>
      </c>
      <c r="AH27" s="2" t="n">
        <v>80.508</v>
      </c>
      <c r="AI27" s="2" t="n">
        <v>81.6546</v>
      </c>
      <c r="AJ27" s="2" t="n">
        <v>92.8486</v>
      </c>
      <c r="AK27" s="2" t="s">
        <v>71</v>
      </c>
      <c r="AL27" s="2" t="n">
        <f aca="false">ROUND(T27*G27,0)</f>
        <v>627</v>
      </c>
      <c r="AM27" s="2" t="n">
        <f aca="false">ROUND(U27*G27,0)</f>
        <v>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customFormat="false" ht="13.8" hidden="false" customHeight="false" outlineLevel="0" collapsed="false">
      <c r="A28" s="2" t="s">
        <v>75</v>
      </c>
      <c r="B28" s="2" t="s">
        <v>43</v>
      </c>
      <c r="C28" s="2" t="n">
        <v>44.332</v>
      </c>
      <c r="D28" s="2" t="n">
        <v>16.028</v>
      </c>
      <c r="E28" s="2" t="n">
        <v>34.013</v>
      </c>
      <c r="F28" s="2" t="n">
        <v>26.347</v>
      </c>
      <c r="G28" s="3" t="n">
        <v>1</v>
      </c>
      <c r="H28" s="2" t="n">
        <v>45</v>
      </c>
      <c r="I28" s="2" t="s">
        <v>44</v>
      </c>
      <c r="J28" s="2" t="n">
        <v>33.8</v>
      </c>
      <c r="K28" s="2" t="n">
        <f aca="false">E28-J28</f>
        <v>0.213000000000001</v>
      </c>
      <c r="L28" s="2"/>
      <c r="M28" s="2"/>
      <c r="N28" s="2" t="n">
        <v>0</v>
      </c>
      <c r="O28" s="2"/>
      <c r="P28" s="2"/>
      <c r="Q28" s="2" t="n">
        <f aca="false">E28/5</f>
        <v>6.8026</v>
      </c>
      <c r="R28" s="9" t="n">
        <f aca="false">10*Q28-P28-O28-N28-F28</f>
        <v>41.679</v>
      </c>
      <c r="S28" s="9" t="n">
        <f aca="false">R28</f>
        <v>41.679</v>
      </c>
      <c r="T28" s="9" t="n">
        <f aca="false">S28-U28</f>
        <v>41.679</v>
      </c>
      <c r="U28" s="9"/>
      <c r="V28" s="9"/>
      <c r="W28" s="2"/>
      <c r="X28" s="2" t="n">
        <f aca="false">(F28+N28+O28+P28+S28)/Q28</f>
        <v>10</v>
      </c>
      <c r="Y28" s="2" t="n">
        <f aca="false">(F28+N28+O28+P28)/Q28</f>
        <v>3.87307794078735</v>
      </c>
      <c r="Z28" s="2" t="n">
        <v>4.43225</v>
      </c>
      <c r="AA28" s="2" t="n">
        <v>5.45566666666667</v>
      </c>
      <c r="AB28" s="2" t="n">
        <v>5.4862</v>
      </c>
      <c r="AC28" s="2" t="n">
        <v>7.2588</v>
      </c>
      <c r="AD28" s="2" t="n">
        <v>6.2204</v>
      </c>
      <c r="AE28" s="2" t="n">
        <v>7.612</v>
      </c>
      <c r="AF28" s="2" t="n">
        <v>9.4958</v>
      </c>
      <c r="AG28" s="2" t="n">
        <v>9.0716</v>
      </c>
      <c r="AH28" s="2" t="n">
        <v>6.6156</v>
      </c>
      <c r="AI28" s="2" t="n">
        <v>7.3574</v>
      </c>
      <c r="AJ28" s="2" t="n">
        <v>6.0058</v>
      </c>
      <c r="AK28" s="2"/>
      <c r="AL28" s="2" t="n">
        <f aca="false">ROUND(T28*G28,0)</f>
        <v>42</v>
      </c>
      <c r="AM28" s="2" t="n">
        <f aca="false">ROUND(U28*G28,0)</f>
        <v>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customFormat="false" ht="13.8" hidden="false" customHeight="false" outlineLevel="0" collapsed="false">
      <c r="A29" s="2" t="s">
        <v>76</v>
      </c>
      <c r="B29" s="2" t="s">
        <v>43</v>
      </c>
      <c r="C29" s="2" t="n">
        <v>1398.832</v>
      </c>
      <c r="D29" s="2" t="n">
        <v>2042.646</v>
      </c>
      <c r="E29" s="2" t="n">
        <v>2136.366</v>
      </c>
      <c r="F29" s="2" t="n">
        <v>977.939</v>
      </c>
      <c r="G29" s="3" t="n">
        <v>1</v>
      </c>
      <c r="H29" s="2" t="n">
        <v>40</v>
      </c>
      <c r="I29" s="2" t="s">
        <v>44</v>
      </c>
      <c r="J29" s="2" t="n">
        <v>2063.35</v>
      </c>
      <c r="K29" s="2" t="n">
        <f aca="false">E29-J29</f>
        <v>73.0160000000001</v>
      </c>
      <c r="L29" s="2"/>
      <c r="M29" s="2"/>
      <c r="N29" s="2" t="n">
        <v>150</v>
      </c>
      <c r="O29" s="2" t="n">
        <v>350</v>
      </c>
      <c r="P29" s="2"/>
      <c r="Q29" s="2" t="n">
        <f aca="false">E29/5</f>
        <v>427.2732</v>
      </c>
      <c r="R29" s="9" t="n">
        <f aca="false">9*Q29-P29-O29-N29-F29</f>
        <v>2367.5198</v>
      </c>
      <c r="S29" s="9" t="n">
        <f aca="false">R29</f>
        <v>2367.5198</v>
      </c>
      <c r="T29" s="9" t="n">
        <f aca="false">S29-U29</f>
        <v>1067.5198</v>
      </c>
      <c r="U29" s="9" t="n">
        <v>1300</v>
      </c>
      <c r="V29" s="9"/>
      <c r="W29" s="2"/>
      <c r="X29" s="2" t="n">
        <f aca="false">(F29+N29+O29+P29+S29)/Q29</f>
        <v>9</v>
      </c>
      <c r="Y29" s="2" t="n">
        <f aca="false">(F29+N29+O29+P29)/Q29</f>
        <v>3.45900234323145</v>
      </c>
      <c r="Z29" s="2" t="n">
        <v>313.45475</v>
      </c>
      <c r="AA29" s="2" t="n">
        <v>311.188</v>
      </c>
      <c r="AB29" s="2" t="n">
        <v>307.121</v>
      </c>
      <c r="AC29" s="2" t="n">
        <v>367.2014</v>
      </c>
      <c r="AD29" s="2" t="n">
        <v>348.971</v>
      </c>
      <c r="AE29" s="2" t="n">
        <v>352.4586</v>
      </c>
      <c r="AF29" s="2" t="n">
        <v>352.2628</v>
      </c>
      <c r="AG29" s="2" t="n">
        <v>343.0408</v>
      </c>
      <c r="AH29" s="2" t="n">
        <v>338.7246</v>
      </c>
      <c r="AI29" s="2" t="n">
        <v>330.609</v>
      </c>
      <c r="AJ29" s="2" t="n">
        <v>314.9716</v>
      </c>
      <c r="AK29" s="2"/>
      <c r="AL29" s="2" t="n">
        <f aca="false">ROUND(T29*G29,0)</f>
        <v>1068</v>
      </c>
      <c r="AM29" s="2" t="n">
        <f aca="false">ROUND(U29*G29,0)</f>
        <v>1300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customFormat="false" ht="13.8" hidden="false" customHeight="false" outlineLevel="0" collapsed="false">
      <c r="A30" s="2" t="s">
        <v>77</v>
      </c>
      <c r="B30" s="2" t="s">
        <v>43</v>
      </c>
      <c r="C30" s="2" t="n">
        <v>13.008</v>
      </c>
      <c r="D30" s="2" t="n">
        <v>95.75</v>
      </c>
      <c r="E30" s="2" t="n">
        <v>27.625</v>
      </c>
      <c r="F30" s="2" t="n">
        <v>78.244</v>
      </c>
      <c r="G30" s="3" t="n">
        <v>1</v>
      </c>
      <c r="H30" s="2" t="n">
        <v>40</v>
      </c>
      <c r="I30" s="2" t="s">
        <v>44</v>
      </c>
      <c r="J30" s="2" t="n">
        <v>27.8</v>
      </c>
      <c r="K30" s="2" t="n">
        <f aca="false">E30-J30</f>
        <v>-0.175000000000001</v>
      </c>
      <c r="L30" s="2"/>
      <c r="M30" s="2"/>
      <c r="N30" s="2" t="n">
        <v>0</v>
      </c>
      <c r="O30" s="2"/>
      <c r="P30" s="2"/>
      <c r="Q30" s="2" t="n">
        <f aca="false">E30/5</f>
        <v>5.525</v>
      </c>
      <c r="R30" s="9"/>
      <c r="S30" s="9" t="n">
        <f aca="false">R30</f>
        <v>0</v>
      </c>
      <c r="T30" s="9" t="n">
        <f aca="false">S30-U30</f>
        <v>0</v>
      </c>
      <c r="U30" s="9"/>
      <c r="V30" s="9"/>
      <c r="W30" s="2"/>
      <c r="X30" s="2" t="n">
        <f aca="false">(F30+N30+O30+P30+S30)/Q30</f>
        <v>14.1618099547511</v>
      </c>
      <c r="Y30" s="2" t="n">
        <f aca="false">(F30+N30+O30+P30)/Q30</f>
        <v>14.1618099547511</v>
      </c>
      <c r="Z30" s="2" t="n">
        <v>10.155</v>
      </c>
      <c r="AA30" s="2" t="n">
        <v>10.1603333333333</v>
      </c>
      <c r="AB30" s="2" t="n">
        <v>2.0582</v>
      </c>
      <c r="AC30" s="2" t="n">
        <v>4.0644</v>
      </c>
      <c r="AD30" s="2" t="n">
        <v>6.7118</v>
      </c>
      <c r="AE30" s="2" t="n">
        <v>5.9914</v>
      </c>
      <c r="AF30" s="2" t="n">
        <v>4.948</v>
      </c>
      <c r="AG30" s="2" t="n">
        <v>5.2236</v>
      </c>
      <c r="AH30" s="2" t="n">
        <v>2.5358</v>
      </c>
      <c r="AI30" s="2" t="n">
        <v>1.9692</v>
      </c>
      <c r="AJ30" s="2" t="n">
        <v>5.5268</v>
      </c>
      <c r="AK30" s="2" t="s">
        <v>53</v>
      </c>
      <c r="AL30" s="2" t="n">
        <f aca="false">ROUND(T30*G30,0)</f>
        <v>0</v>
      </c>
      <c r="AM30" s="2" t="n">
        <f aca="false">ROUND(U30*G30,0)</f>
        <v>0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customFormat="false" ht="13.8" hidden="false" customHeight="false" outlineLevel="0" collapsed="false">
      <c r="A31" s="2" t="s">
        <v>78</v>
      </c>
      <c r="B31" s="2" t="s">
        <v>43</v>
      </c>
      <c r="C31" s="2"/>
      <c r="D31" s="2" t="n">
        <v>312.454</v>
      </c>
      <c r="E31" s="2" t="n">
        <v>108.286</v>
      </c>
      <c r="F31" s="2" t="n">
        <v>204.168</v>
      </c>
      <c r="G31" s="3" t="n">
        <v>1</v>
      </c>
      <c r="H31" s="2" t="n">
        <v>30</v>
      </c>
      <c r="I31" s="2" t="s">
        <v>44</v>
      </c>
      <c r="J31" s="2" t="n">
        <v>104</v>
      </c>
      <c r="K31" s="2" t="n">
        <f aca="false">E31-J31</f>
        <v>4.286</v>
      </c>
      <c r="L31" s="2"/>
      <c r="M31" s="2"/>
      <c r="N31" s="2" t="n">
        <v>0</v>
      </c>
      <c r="O31" s="2"/>
      <c r="P31" s="2"/>
      <c r="Q31" s="2" t="n">
        <f aca="false">E31/5</f>
        <v>21.6572</v>
      </c>
      <c r="R31" s="9" t="n">
        <f aca="false">10*Q31-P31-O31-N31-F31</f>
        <v>12.404</v>
      </c>
      <c r="S31" s="9" t="n">
        <f aca="false">R31</f>
        <v>12.404</v>
      </c>
      <c r="T31" s="9" t="n">
        <f aca="false">S31-U31</f>
        <v>12.404</v>
      </c>
      <c r="U31" s="9"/>
      <c r="V31" s="9"/>
      <c r="W31" s="2"/>
      <c r="X31" s="2" t="n">
        <f aca="false">(F31+N31+O31+P31+S31)/Q31</f>
        <v>10</v>
      </c>
      <c r="Y31" s="2" t="n">
        <f aca="false">(F31+N31+O31+P31)/Q31</f>
        <v>9.42725744786953</v>
      </c>
      <c r="Z31" s="2" t="n">
        <v>2.047</v>
      </c>
      <c r="AA31" s="2" t="n">
        <v>2.72933333333333</v>
      </c>
      <c r="AB31" s="2" t="n">
        <v>20.6708</v>
      </c>
      <c r="AC31" s="2" t="n">
        <v>7.467</v>
      </c>
      <c r="AD31" s="2" t="n">
        <v>34.1582</v>
      </c>
      <c r="AE31" s="2" t="n">
        <v>36.9754</v>
      </c>
      <c r="AF31" s="2" t="n">
        <v>29.0414</v>
      </c>
      <c r="AG31" s="2" t="n">
        <v>26.6428</v>
      </c>
      <c r="AH31" s="2" t="n">
        <v>38.7442</v>
      </c>
      <c r="AI31" s="2" t="n">
        <v>35.4318</v>
      </c>
      <c r="AJ31" s="2" t="n">
        <v>25.2804</v>
      </c>
      <c r="AK31" s="2" t="s">
        <v>71</v>
      </c>
      <c r="AL31" s="2" t="n">
        <f aca="false">ROUND(T31*G31,0)</f>
        <v>12</v>
      </c>
      <c r="AM31" s="2" t="n">
        <f aca="false">ROUND(U31*G31,0)</f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customFormat="false" ht="13.8" hidden="false" customHeight="false" outlineLevel="0" collapsed="false">
      <c r="A32" s="2" t="s">
        <v>79</v>
      </c>
      <c r="B32" s="2" t="s">
        <v>43</v>
      </c>
      <c r="C32" s="2" t="n">
        <v>36.661</v>
      </c>
      <c r="D32" s="2"/>
      <c r="E32" s="2" t="n">
        <v>2.758</v>
      </c>
      <c r="F32" s="2" t="n">
        <v>32.98</v>
      </c>
      <c r="G32" s="3" t="n">
        <v>1</v>
      </c>
      <c r="H32" s="2" t="n">
        <v>50</v>
      </c>
      <c r="I32" s="2" t="s">
        <v>44</v>
      </c>
      <c r="J32" s="2" t="n">
        <v>2.3</v>
      </c>
      <c r="K32" s="2" t="n">
        <f aca="false">E32-J32</f>
        <v>0.458</v>
      </c>
      <c r="L32" s="2"/>
      <c r="M32" s="2"/>
      <c r="N32" s="2" t="n">
        <v>0</v>
      </c>
      <c r="O32" s="2"/>
      <c r="P32" s="2"/>
      <c r="Q32" s="2" t="n">
        <f aca="false">E32/5</f>
        <v>0.5516</v>
      </c>
      <c r="R32" s="9"/>
      <c r="S32" s="9" t="n">
        <f aca="false">R32</f>
        <v>0</v>
      </c>
      <c r="T32" s="9" t="n">
        <f aca="false">S32-U32</f>
        <v>0</v>
      </c>
      <c r="U32" s="9"/>
      <c r="V32" s="9"/>
      <c r="W32" s="2"/>
      <c r="X32" s="2" t="n">
        <f aca="false">(F32+N32+O32+P32+S32)/Q32</f>
        <v>59.7897026831037</v>
      </c>
      <c r="Y32" s="2" t="n">
        <f aca="false">(F32+N32+O32+P32)/Q32</f>
        <v>59.7897026831037</v>
      </c>
      <c r="Z32" s="2" t="n">
        <v>3.416</v>
      </c>
      <c r="AA32" s="2" t="n">
        <v>4.25</v>
      </c>
      <c r="AB32" s="2" t="n">
        <v>13.5836</v>
      </c>
      <c r="AC32" s="2" t="n">
        <v>10.266</v>
      </c>
      <c r="AD32" s="2" t="n">
        <v>11.497</v>
      </c>
      <c r="AE32" s="2" t="n">
        <v>12.247</v>
      </c>
      <c r="AF32" s="2" t="n">
        <v>4.424</v>
      </c>
      <c r="AG32" s="2" t="n">
        <v>3.2708</v>
      </c>
      <c r="AH32" s="2" t="n">
        <v>22.5072</v>
      </c>
      <c r="AI32" s="2" t="n">
        <v>13.9784</v>
      </c>
      <c r="AJ32" s="2" t="n">
        <v>0.2904</v>
      </c>
      <c r="AK32" s="12" t="s">
        <v>80</v>
      </c>
      <c r="AL32" s="2" t="n">
        <f aca="false">ROUND(T32*G32,0)</f>
        <v>0</v>
      </c>
      <c r="AM32" s="2" t="n">
        <f aca="false">ROUND(U32*G32,0)</f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customFormat="false" ht="13.8" hidden="false" customHeight="false" outlineLevel="0" collapsed="false">
      <c r="A33" s="2" t="s">
        <v>81</v>
      </c>
      <c r="B33" s="2" t="s">
        <v>43</v>
      </c>
      <c r="C33" s="2"/>
      <c r="D33" s="2" t="n">
        <v>27.536</v>
      </c>
      <c r="E33" s="2"/>
      <c r="F33" s="2" t="n">
        <v>27.536</v>
      </c>
      <c r="G33" s="3" t="n">
        <v>1</v>
      </c>
      <c r="H33" s="2" t="n">
        <v>50</v>
      </c>
      <c r="I33" s="2" t="s">
        <v>44</v>
      </c>
      <c r="J33" s="2"/>
      <c r="K33" s="2" t="n">
        <f aca="false">E33-J33</f>
        <v>0</v>
      </c>
      <c r="L33" s="2"/>
      <c r="M33" s="2"/>
      <c r="N33" s="2" t="n">
        <v>0</v>
      </c>
      <c r="O33" s="2"/>
      <c r="P33" s="2"/>
      <c r="Q33" s="2" t="n">
        <f aca="false">E33/5</f>
        <v>0</v>
      </c>
      <c r="R33" s="9"/>
      <c r="S33" s="9" t="n">
        <f aca="false">R33</f>
        <v>0</v>
      </c>
      <c r="T33" s="9" t="n">
        <f aca="false">S33-U33</f>
        <v>0</v>
      </c>
      <c r="U33" s="9"/>
      <c r="V33" s="9"/>
      <c r="W33" s="2"/>
      <c r="X33" s="2" t="e">
        <f aca="false">(F33+N33+O33+P33+S33)/Q33</f>
        <v>#DIV/0!</v>
      </c>
      <c r="Y33" s="2" t="e">
        <f aca="false">(F33+N33+O33+P33)/Q33</f>
        <v>#DIV/0!</v>
      </c>
      <c r="Z33" s="2" t="n">
        <v>2.704</v>
      </c>
      <c r="AA33" s="2" t="n">
        <v>3.60533333333333</v>
      </c>
      <c r="AB33" s="2" t="n">
        <v>6.068</v>
      </c>
      <c r="AC33" s="2" t="n">
        <v>3.906</v>
      </c>
      <c r="AD33" s="2" t="n">
        <v>3.4776</v>
      </c>
      <c r="AE33" s="2" t="n">
        <v>4.0616</v>
      </c>
      <c r="AF33" s="2" t="n">
        <v>5.5158</v>
      </c>
      <c r="AG33" s="2" t="n">
        <v>4.3542</v>
      </c>
      <c r="AH33" s="2" t="n">
        <v>12.6754</v>
      </c>
      <c r="AI33" s="2" t="n">
        <v>10.237</v>
      </c>
      <c r="AJ33" s="2" t="n">
        <v>3.3484</v>
      </c>
      <c r="AK33" s="2" t="s">
        <v>53</v>
      </c>
      <c r="AL33" s="2" t="n">
        <f aca="false">ROUND(T33*G33,0)</f>
        <v>0</v>
      </c>
      <c r="AM33" s="2" t="n">
        <f aca="false">ROUND(U33*G33,0)</f>
        <v>0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customFormat="false" ht="13.8" hidden="false" customHeight="false" outlineLevel="0" collapsed="false">
      <c r="A34" s="2" t="s">
        <v>82</v>
      </c>
      <c r="B34" s="2" t="s">
        <v>48</v>
      </c>
      <c r="C34" s="2" t="n">
        <v>1045</v>
      </c>
      <c r="D34" s="2" t="n">
        <v>1536</v>
      </c>
      <c r="E34" s="2" t="n">
        <v>1982</v>
      </c>
      <c r="F34" s="2" t="n">
        <v>348</v>
      </c>
      <c r="G34" s="3" t="n">
        <v>0.4</v>
      </c>
      <c r="H34" s="2" t="n">
        <v>45</v>
      </c>
      <c r="I34" s="2" t="s">
        <v>44</v>
      </c>
      <c r="J34" s="2" t="n">
        <v>1973</v>
      </c>
      <c r="K34" s="2" t="n">
        <f aca="false">E34-J34</f>
        <v>9</v>
      </c>
      <c r="L34" s="2"/>
      <c r="M34" s="2"/>
      <c r="N34" s="2" t="n">
        <v>250</v>
      </c>
      <c r="O34" s="2" t="n">
        <v>500</v>
      </c>
      <c r="P34" s="2"/>
      <c r="Q34" s="2" t="n">
        <f aca="false">E34/5</f>
        <v>396.4</v>
      </c>
      <c r="R34" s="9" t="n">
        <f aca="false">9*Q34-P34-O34-N34-F34</f>
        <v>2469.6</v>
      </c>
      <c r="S34" s="9" t="n">
        <f aca="false">R34</f>
        <v>2469.6</v>
      </c>
      <c r="T34" s="9" t="n">
        <f aca="false">S34-U34</f>
        <v>1469.6</v>
      </c>
      <c r="U34" s="9" t="n">
        <v>1000</v>
      </c>
      <c r="V34" s="9"/>
      <c r="W34" s="2"/>
      <c r="X34" s="2" t="n">
        <f aca="false">(F34+N34+O34+P34+S34)/Q34</f>
        <v>9</v>
      </c>
      <c r="Y34" s="2" t="n">
        <f aca="false">(F34+N34+O34+P34)/Q34</f>
        <v>2.76992936427851</v>
      </c>
      <c r="Z34" s="2" t="n">
        <v>256.25</v>
      </c>
      <c r="AA34" s="2" t="n">
        <v>232.333333333333</v>
      </c>
      <c r="AB34" s="2" t="n">
        <v>238.4</v>
      </c>
      <c r="AC34" s="2" t="n">
        <v>274.2</v>
      </c>
      <c r="AD34" s="2" t="n">
        <v>321.6</v>
      </c>
      <c r="AE34" s="2" t="n">
        <v>306</v>
      </c>
      <c r="AF34" s="2" t="n">
        <v>285.2</v>
      </c>
      <c r="AG34" s="2" t="n">
        <v>286.4</v>
      </c>
      <c r="AH34" s="2" t="n">
        <v>311</v>
      </c>
      <c r="AI34" s="2" t="n">
        <v>318.6</v>
      </c>
      <c r="AJ34" s="2" t="n">
        <v>281.6</v>
      </c>
      <c r="AK34" s="2" t="s">
        <v>83</v>
      </c>
      <c r="AL34" s="2" t="n">
        <f aca="false">ROUND(T34*G34,0)</f>
        <v>588</v>
      </c>
      <c r="AM34" s="2" t="n">
        <f aca="false">ROUND(U34*G34,0)</f>
        <v>400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customFormat="false" ht="13.8" hidden="false" customHeight="false" outlineLevel="0" collapsed="false">
      <c r="A35" s="2" t="s">
        <v>84</v>
      </c>
      <c r="B35" s="2" t="s">
        <v>48</v>
      </c>
      <c r="C35" s="2" t="n">
        <v>399</v>
      </c>
      <c r="D35" s="2" t="n">
        <v>620</v>
      </c>
      <c r="E35" s="2" t="n">
        <v>383</v>
      </c>
      <c r="F35" s="2" t="n">
        <v>613</v>
      </c>
      <c r="G35" s="3" t="n">
        <v>0.45</v>
      </c>
      <c r="H35" s="2" t="n">
        <v>50</v>
      </c>
      <c r="I35" s="2" t="s">
        <v>44</v>
      </c>
      <c r="J35" s="2" t="n">
        <v>374</v>
      </c>
      <c r="K35" s="2" t="n">
        <f aca="false">E35-J35</f>
        <v>9</v>
      </c>
      <c r="L35" s="2"/>
      <c r="M35" s="2"/>
      <c r="N35" s="2" t="n">
        <v>150</v>
      </c>
      <c r="O35" s="2" t="n">
        <v>250</v>
      </c>
      <c r="P35" s="2"/>
      <c r="Q35" s="2" t="n">
        <f aca="false">E35/5</f>
        <v>76.6</v>
      </c>
      <c r="R35" s="9"/>
      <c r="S35" s="9" t="n">
        <f aca="false">R35</f>
        <v>0</v>
      </c>
      <c r="T35" s="9" t="n">
        <f aca="false">S35-U35</f>
        <v>0</v>
      </c>
      <c r="U35" s="9"/>
      <c r="V35" s="9"/>
      <c r="W35" s="2"/>
      <c r="X35" s="2" t="n">
        <f aca="false">(F35+N35+O35+P35+S35)/Q35</f>
        <v>13.2245430809399</v>
      </c>
      <c r="Y35" s="2" t="n">
        <f aca="false">(F35+N35+O35+P35)/Q35</f>
        <v>13.2245430809399</v>
      </c>
      <c r="Z35" s="2" t="n">
        <v>118.25</v>
      </c>
      <c r="AA35" s="2" t="n">
        <v>110</v>
      </c>
      <c r="AB35" s="2" t="n">
        <v>111.6</v>
      </c>
      <c r="AC35" s="2" t="n">
        <v>94.4</v>
      </c>
      <c r="AD35" s="2" t="n">
        <v>101.6</v>
      </c>
      <c r="AE35" s="2" t="n">
        <v>79.6</v>
      </c>
      <c r="AF35" s="2" t="n">
        <v>37.8</v>
      </c>
      <c r="AG35" s="2" t="n">
        <v>54</v>
      </c>
      <c r="AH35" s="2" t="n">
        <v>64</v>
      </c>
      <c r="AI35" s="2" t="n">
        <v>65.8</v>
      </c>
      <c r="AJ35" s="2" t="n">
        <v>113</v>
      </c>
      <c r="AK35" s="2"/>
      <c r="AL35" s="2" t="n">
        <f aca="false">ROUND(T35*G35,0)</f>
        <v>0</v>
      </c>
      <c r="AM35" s="2" t="n">
        <f aca="false">ROUND(U35*G35,0)</f>
        <v>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customFormat="false" ht="13.8" hidden="false" customHeight="false" outlineLevel="0" collapsed="false">
      <c r="A36" s="2" t="s">
        <v>85</v>
      </c>
      <c r="B36" s="2" t="s">
        <v>48</v>
      </c>
      <c r="C36" s="2" t="n">
        <v>372</v>
      </c>
      <c r="D36" s="2" t="n">
        <v>1794</v>
      </c>
      <c r="E36" s="2" t="n">
        <v>1139</v>
      </c>
      <c r="F36" s="2" t="n">
        <v>848</v>
      </c>
      <c r="G36" s="3" t="n">
        <v>0.4</v>
      </c>
      <c r="H36" s="2" t="n">
        <v>45</v>
      </c>
      <c r="I36" s="2" t="s">
        <v>44</v>
      </c>
      <c r="J36" s="2" t="n">
        <v>1255</v>
      </c>
      <c r="K36" s="2" t="n">
        <f aca="false">E36-J36</f>
        <v>-116</v>
      </c>
      <c r="L36" s="2"/>
      <c r="M36" s="2"/>
      <c r="N36" s="2" t="n">
        <v>100</v>
      </c>
      <c r="O36" s="2" t="n">
        <v>200</v>
      </c>
      <c r="P36" s="2"/>
      <c r="Q36" s="2" t="n">
        <f aca="false">E36/5</f>
        <v>227.8</v>
      </c>
      <c r="R36" s="9" t="n">
        <f aca="false">10*Q36-P36-O36-N36-F36</f>
        <v>1130</v>
      </c>
      <c r="S36" s="9" t="n">
        <f aca="false">R36</f>
        <v>1130</v>
      </c>
      <c r="T36" s="9" t="n">
        <f aca="false">S36-U36</f>
        <v>1130</v>
      </c>
      <c r="U36" s="9"/>
      <c r="V36" s="9"/>
      <c r="W36" s="2"/>
      <c r="X36" s="2" t="n">
        <f aca="false">(F36+N36+O36+P36+S36)/Q36</f>
        <v>10</v>
      </c>
      <c r="Y36" s="2" t="n">
        <f aca="false">(F36+N36+O36+P36)/Q36</f>
        <v>5.03950834064969</v>
      </c>
      <c r="Z36" s="2" t="n">
        <v>195.75</v>
      </c>
      <c r="AA36" s="2" t="n">
        <v>198</v>
      </c>
      <c r="AB36" s="2" t="n">
        <v>211.8</v>
      </c>
      <c r="AC36" s="2" t="n">
        <v>210.2</v>
      </c>
      <c r="AD36" s="2" t="n">
        <v>220.6</v>
      </c>
      <c r="AE36" s="2" t="n">
        <v>220.4</v>
      </c>
      <c r="AF36" s="2" t="n">
        <v>231</v>
      </c>
      <c r="AG36" s="2" t="n">
        <v>245.6</v>
      </c>
      <c r="AH36" s="2" t="n">
        <v>230.8</v>
      </c>
      <c r="AI36" s="2" t="n">
        <v>221.6</v>
      </c>
      <c r="AJ36" s="2" t="n">
        <v>225.8</v>
      </c>
      <c r="AK36" s="2" t="s">
        <v>83</v>
      </c>
      <c r="AL36" s="2" t="n">
        <f aca="false">ROUND(T36*G36,0)</f>
        <v>452</v>
      </c>
      <c r="AM36" s="2" t="n">
        <f aca="false">ROUND(U36*G36,0)</f>
        <v>0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customFormat="false" ht="13.8" hidden="false" customHeight="false" outlineLevel="0" collapsed="false">
      <c r="A37" s="2" t="s">
        <v>86</v>
      </c>
      <c r="B37" s="2" t="s">
        <v>43</v>
      </c>
      <c r="C37" s="2" t="n">
        <v>103.725</v>
      </c>
      <c r="D37" s="2" t="n">
        <v>1699.64</v>
      </c>
      <c r="E37" s="2" t="n">
        <v>890.272</v>
      </c>
      <c r="F37" s="2" t="n">
        <v>806.929</v>
      </c>
      <c r="G37" s="3" t="n">
        <v>1</v>
      </c>
      <c r="H37" s="2" t="n">
        <v>45</v>
      </c>
      <c r="I37" s="2" t="s">
        <v>44</v>
      </c>
      <c r="J37" s="2" t="n">
        <v>839.15</v>
      </c>
      <c r="K37" s="2" t="n">
        <f aca="false">E37-J37</f>
        <v>51.1220000000001</v>
      </c>
      <c r="L37" s="2"/>
      <c r="M37" s="2"/>
      <c r="N37" s="2" t="n">
        <v>0</v>
      </c>
      <c r="O37" s="2"/>
      <c r="P37" s="2"/>
      <c r="Q37" s="2" t="n">
        <f aca="false">E37/5</f>
        <v>178.0544</v>
      </c>
      <c r="R37" s="9" t="n">
        <f aca="false">10*Q37-P37-O37-N37-F37</f>
        <v>973.615</v>
      </c>
      <c r="S37" s="9" t="n">
        <f aca="false">R37</f>
        <v>973.615</v>
      </c>
      <c r="T37" s="9" t="n">
        <f aca="false">S37-U37</f>
        <v>973.615</v>
      </c>
      <c r="U37" s="9"/>
      <c r="V37" s="9"/>
      <c r="W37" s="2"/>
      <c r="X37" s="2" t="n">
        <f aca="false">(F37+N37+O37+P37+S37)/Q37</f>
        <v>10</v>
      </c>
      <c r="Y37" s="2" t="n">
        <f aca="false">(F37+N37+O37+P37)/Q37</f>
        <v>4.53192395133173</v>
      </c>
      <c r="Z37" s="2" t="n">
        <v>126.10575</v>
      </c>
      <c r="AA37" s="2" t="n">
        <v>168.638333333333</v>
      </c>
      <c r="AB37" s="2" t="n">
        <v>122.2952</v>
      </c>
      <c r="AC37" s="2" t="n">
        <v>129.4634</v>
      </c>
      <c r="AD37" s="2" t="n">
        <v>137.619</v>
      </c>
      <c r="AE37" s="2" t="n">
        <v>157.1066</v>
      </c>
      <c r="AF37" s="2" t="n">
        <v>163.6928</v>
      </c>
      <c r="AG37" s="2" t="n">
        <v>137.5</v>
      </c>
      <c r="AH37" s="2" t="n">
        <v>155.732</v>
      </c>
      <c r="AI37" s="2" t="n">
        <v>152.168</v>
      </c>
      <c r="AJ37" s="2" t="n">
        <v>112.9082</v>
      </c>
      <c r="AK37" s="2" t="s">
        <v>71</v>
      </c>
      <c r="AL37" s="2" t="n">
        <f aca="false">ROUND(T37*G37,0)</f>
        <v>974</v>
      </c>
      <c r="AM37" s="2" t="n">
        <f aca="false">ROUND(U37*G37,0)</f>
        <v>0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customFormat="false" ht="13.8" hidden="false" customHeight="false" outlineLevel="0" collapsed="false">
      <c r="A38" s="2" t="s">
        <v>87</v>
      </c>
      <c r="B38" s="2" t="s">
        <v>48</v>
      </c>
      <c r="C38" s="2" t="n">
        <v>326</v>
      </c>
      <c r="D38" s="2" t="n">
        <v>604</v>
      </c>
      <c r="E38" s="2" t="n">
        <v>518</v>
      </c>
      <c r="F38" s="2" t="n">
        <v>333</v>
      </c>
      <c r="G38" s="3" t="n">
        <v>0.45</v>
      </c>
      <c r="H38" s="2" t="n">
        <v>45</v>
      </c>
      <c r="I38" s="2" t="s">
        <v>44</v>
      </c>
      <c r="J38" s="2" t="n">
        <v>503</v>
      </c>
      <c r="K38" s="2" t="n">
        <f aca="false">E38-J38</f>
        <v>15</v>
      </c>
      <c r="L38" s="2"/>
      <c r="M38" s="2"/>
      <c r="N38" s="2" t="n">
        <v>100</v>
      </c>
      <c r="O38" s="2" t="n">
        <v>100</v>
      </c>
      <c r="P38" s="2"/>
      <c r="Q38" s="2" t="n">
        <f aca="false">E38/5</f>
        <v>103.6</v>
      </c>
      <c r="R38" s="9" t="n">
        <f aca="false">10*Q38-P38-O38-N38-F38</f>
        <v>503</v>
      </c>
      <c r="S38" s="9" t="n">
        <f aca="false">R38</f>
        <v>503</v>
      </c>
      <c r="T38" s="9" t="n">
        <f aca="false">S38-U38</f>
        <v>503</v>
      </c>
      <c r="U38" s="9"/>
      <c r="V38" s="9"/>
      <c r="W38" s="2"/>
      <c r="X38" s="2" t="n">
        <f aca="false">(F38+N38+O38+P38+S38)/Q38</f>
        <v>10</v>
      </c>
      <c r="Y38" s="2" t="n">
        <f aca="false">(F38+N38+O38+P38)/Q38</f>
        <v>5.14478764478765</v>
      </c>
      <c r="Z38" s="2" t="n">
        <v>88.75</v>
      </c>
      <c r="AA38" s="2" t="n">
        <v>85</v>
      </c>
      <c r="AB38" s="2" t="n">
        <v>88.8</v>
      </c>
      <c r="AC38" s="2" t="n">
        <v>110.4</v>
      </c>
      <c r="AD38" s="2" t="n">
        <v>116.2</v>
      </c>
      <c r="AE38" s="2" t="n">
        <v>96.6</v>
      </c>
      <c r="AF38" s="2" t="n">
        <v>86.8</v>
      </c>
      <c r="AG38" s="2" t="n">
        <v>79.6</v>
      </c>
      <c r="AH38" s="2" t="n">
        <v>78.4</v>
      </c>
      <c r="AI38" s="2" t="n">
        <v>103.2</v>
      </c>
      <c r="AJ38" s="2" t="n">
        <v>104.6</v>
      </c>
      <c r="AK38" s="2"/>
      <c r="AL38" s="2" t="n">
        <f aca="false">ROUND(T38*G38,0)</f>
        <v>226</v>
      </c>
      <c r="AM38" s="2" t="n">
        <f aca="false">ROUND(U38*G38,0)</f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customFormat="false" ht="13.8" hidden="false" customHeight="false" outlineLevel="0" collapsed="false">
      <c r="A39" s="2" t="s">
        <v>88</v>
      </c>
      <c r="B39" s="2" t="s">
        <v>48</v>
      </c>
      <c r="C39" s="2" t="n">
        <v>344</v>
      </c>
      <c r="D39" s="2" t="n">
        <v>566</v>
      </c>
      <c r="E39" s="2" t="n">
        <v>395</v>
      </c>
      <c r="F39" s="2" t="n">
        <v>458</v>
      </c>
      <c r="G39" s="3" t="n">
        <v>0.35</v>
      </c>
      <c r="H39" s="2" t="n">
        <v>40</v>
      </c>
      <c r="I39" s="2" t="s">
        <v>44</v>
      </c>
      <c r="J39" s="2" t="n">
        <v>385</v>
      </c>
      <c r="K39" s="2" t="n">
        <f aca="false">E39-J39</f>
        <v>10</v>
      </c>
      <c r="L39" s="2"/>
      <c r="M39" s="2"/>
      <c r="N39" s="2" t="n">
        <v>120</v>
      </c>
      <c r="O39" s="2" t="n">
        <v>250</v>
      </c>
      <c r="P39" s="2"/>
      <c r="Q39" s="2" t="n">
        <f aca="false">E39/5</f>
        <v>79</v>
      </c>
      <c r="R39" s="9"/>
      <c r="S39" s="9" t="n">
        <f aca="false">R39</f>
        <v>0</v>
      </c>
      <c r="T39" s="9" t="n">
        <f aca="false">S39-U39</f>
        <v>0</v>
      </c>
      <c r="U39" s="9"/>
      <c r="V39" s="9"/>
      <c r="W39" s="2"/>
      <c r="X39" s="2" t="n">
        <f aca="false">(F39+N39+O39+P39+S39)/Q39</f>
        <v>10.4810126582278</v>
      </c>
      <c r="Y39" s="2" t="n">
        <f aca="false">(F39+N39+O39+P39)/Q39</f>
        <v>10.4810126582278</v>
      </c>
      <c r="Z39" s="2" t="n">
        <v>87.25</v>
      </c>
      <c r="AA39" s="2" t="n">
        <v>79.6666666666667</v>
      </c>
      <c r="AB39" s="2" t="n">
        <v>113.6</v>
      </c>
      <c r="AC39" s="2" t="n">
        <v>111.2</v>
      </c>
      <c r="AD39" s="2" t="n">
        <v>86.4</v>
      </c>
      <c r="AE39" s="2" t="n">
        <v>88.6</v>
      </c>
      <c r="AF39" s="2" t="n">
        <v>78</v>
      </c>
      <c r="AG39" s="2" t="n">
        <v>69</v>
      </c>
      <c r="AH39" s="2" t="n">
        <v>71</v>
      </c>
      <c r="AI39" s="2" t="n">
        <v>86.4</v>
      </c>
      <c r="AJ39" s="2" t="n">
        <v>114.6</v>
      </c>
      <c r="AK39" s="2" t="s">
        <v>89</v>
      </c>
      <c r="AL39" s="2" t="n">
        <f aca="false">ROUND(T39*G39,0)</f>
        <v>0</v>
      </c>
      <c r="AM39" s="2" t="n">
        <f aca="false">ROUND(U39*G39,0)</f>
        <v>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customFormat="false" ht="13.8" hidden="false" customHeight="false" outlineLevel="0" collapsed="false">
      <c r="A40" s="2" t="s">
        <v>90</v>
      </c>
      <c r="B40" s="2" t="s">
        <v>43</v>
      </c>
      <c r="C40" s="2" t="n">
        <v>219.773</v>
      </c>
      <c r="D40" s="2" t="n">
        <v>133.247</v>
      </c>
      <c r="E40" s="2" t="n">
        <v>189.043</v>
      </c>
      <c r="F40" s="2" t="n">
        <v>74.381</v>
      </c>
      <c r="G40" s="3" t="n">
        <v>1</v>
      </c>
      <c r="H40" s="2" t="n">
        <v>40</v>
      </c>
      <c r="I40" s="2" t="s">
        <v>44</v>
      </c>
      <c r="J40" s="2" t="n">
        <v>199.6</v>
      </c>
      <c r="K40" s="2" t="n">
        <f aca="false">E40-J40</f>
        <v>-10.557</v>
      </c>
      <c r="L40" s="2"/>
      <c r="M40" s="2"/>
      <c r="N40" s="2" t="n">
        <v>100</v>
      </c>
      <c r="O40" s="2"/>
      <c r="P40" s="2"/>
      <c r="Q40" s="2" t="n">
        <f aca="false">E40/5</f>
        <v>37.8086</v>
      </c>
      <c r="R40" s="9" t="n">
        <f aca="false">10*Q40-P40-O40-N40-F40</f>
        <v>203.705</v>
      </c>
      <c r="S40" s="9" t="n">
        <f aca="false">R40</f>
        <v>203.705</v>
      </c>
      <c r="T40" s="9" t="n">
        <f aca="false">S40-U40</f>
        <v>203.705</v>
      </c>
      <c r="U40" s="9"/>
      <c r="V40" s="9"/>
      <c r="W40" s="2"/>
      <c r="X40" s="2" t="n">
        <f aca="false">(F40+N40+O40+P40+S40)/Q40</f>
        <v>10</v>
      </c>
      <c r="Y40" s="2" t="n">
        <f aca="false">(F40+N40+O40+P40)/Q40</f>
        <v>4.61220463069249</v>
      </c>
      <c r="Z40" s="2" t="n">
        <v>58.3705</v>
      </c>
      <c r="AA40" s="2" t="n">
        <v>70.6536666666667</v>
      </c>
      <c r="AB40" s="2" t="n">
        <v>67.4456</v>
      </c>
      <c r="AC40" s="2" t="n">
        <v>53.8212</v>
      </c>
      <c r="AD40" s="2" t="n">
        <v>52.8686</v>
      </c>
      <c r="AE40" s="2" t="n">
        <v>67.2984</v>
      </c>
      <c r="AF40" s="2" t="n">
        <v>43.497</v>
      </c>
      <c r="AG40" s="2" t="n">
        <v>28.904</v>
      </c>
      <c r="AH40" s="2" t="n">
        <v>61.2098</v>
      </c>
      <c r="AI40" s="2" t="n">
        <v>49.6696</v>
      </c>
      <c r="AJ40" s="2" t="n">
        <v>22.6058</v>
      </c>
      <c r="AK40" s="2" t="s">
        <v>91</v>
      </c>
      <c r="AL40" s="2" t="n">
        <f aca="false">ROUND(T40*G40,0)</f>
        <v>204</v>
      </c>
      <c r="AM40" s="2" t="n">
        <f aca="false">ROUND(U40*G40,0)</f>
        <v>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customFormat="false" ht="13.8" hidden="false" customHeight="false" outlineLevel="0" collapsed="false">
      <c r="A41" s="2" t="s">
        <v>92</v>
      </c>
      <c r="B41" s="2" t="s">
        <v>48</v>
      </c>
      <c r="C41" s="2" t="n">
        <v>176</v>
      </c>
      <c r="D41" s="2" t="n">
        <v>612</v>
      </c>
      <c r="E41" s="2" t="n">
        <v>423</v>
      </c>
      <c r="F41" s="2" t="n">
        <v>312</v>
      </c>
      <c r="G41" s="3" t="n">
        <v>0.4</v>
      </c>
      <c r="H41" s="2" t="n">
        <v>40</v>
      </c>
      <c r="I41" s="2" t="s">
        <v>44</v>
      </c>
      <c r="J41" s="2" t="n">
        <v>423</v>
      </c>
      <c r="K41" s="2" t="n">
        <f aca="false">E41-J41</f>
        <v>0</v>
      </c>
      <c r="L41" s="2"/>
      <c r="M41" s="2"/>
      <c r="N41" s="2" t="n">
        <v>100</v>
      </c>
      <c r="O41" s="2" t="n">
        <v>100</v>
      </c>
      <c r="P41" s="2"/>
      <c r="Q41" s="2" t="n">
        <f aca="false">E41/5</f>
        <v>84.6</v>
      </c>
      <c r="R41" s="9" t="n">
        <f aca="false">10*Q41-P41-O41-N41-F41</f>
        <v>334</v>
      </c>
      <c r="S41" s="9" t="n">
        <f aca="false">R41</f>
        <v>334</v>
      </c>
      <c r="T41" s="9" t="n">
        <f aca="false">S41-U41</f>
        <v>334</v>
      </c>
      <c r="U41" s="9"/>
      <c r="V41" s="9"/>
      <c r="W41" s="2"/>
      <c r="X41" s="2" t="n">
        <f aca="false">(F41+N41+O41+P41+S41)/Q41</f>
        <v>10</v>
      </c>
      <c r="Y41" s="2" t="n">
        <f aca="false">(F41+N41+O41+P41)/Q41</f>
        <v>6.05200945626478</v>
      </c>
      <c r="Z41" s="2" t="n">
        <v>78.25</v>
      </c>
      <c r="AA41" s="2" t="n">
        <v>73</v>
      </c>
      <c r="AB41" s="2" t="n">
        <v>65.8</v>
      </c>
      <c r="AC41" s="2" t="n">
        <v>64</v>
      </c>
      <c r="AD41" s="2" t="n">
        <v>92.6</v>
      </c>
      <c r="AE41" s="2" t="n">
        <v>87</v>
      </c>
      <c r="AF41" s="2" t="n">
        <v>80.8</v>
      </c>
      <c r="AG41" s="2" t="n">
        <v>97</v>
      </c>
      <c r="AH41" s="2" t="n">
        <v>100.8</v>
      </c>
      <c r="AI41" s="2" t="n">
        <v>91.4</v>
      </c>
      <c r="AJ41" s="2" t="n">
        <v>85</v>
      </c>
      <c r="AK41" s="2"/>
      <c r="AL41" s="2" t="n">
        <f aca="false">ROUND(T41*G41,0)</f>
        <v>134</v>
      </c>
      <c r="AM41" s="2" t="n">
        <f aca="false">ROUND(U41*G41,0)</f>
        <v>0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customFormat="false" ht="13.8" hidden="false" customHeight="false" outlineLevel="0" collapsed="false">
      <c r="A42" s="2" t="s">
        <v>93</v>
      </c>
      <c r="B42" s="2" t="s">
        <v>48</v>
      </c>
      <c r="C42" s="2" t="n">
        <v>52</v>
      </c>
      <c r="D42" s="2" t="n">
        <v>906</v>
      </c>
      <c r="E42" s="2" t="n">
        <v>379</v>
      </c>
      <c r="F42" s="2" t="n">
        <v>538</v>
      </c>
      <c r="G42" s="3" t="n">
        <v>0.4</v>
      </c>
      <c r="H42" s="2" t="n">
        <v>45</v>
      </c>
      <c r="I42" s="2" t="s">
        <v>44</v>
      </c>
      <c r="J42" s="2" t="n">
        <v>485</v>
      </c>
      <c r="K42" s="2" t="n">
        <f aca="false">E42-J42</f>
        <v>-106</v>
      </c>
      <c r="L42" s="2"/>
      <c r="M42" s="2"/>
      <c r="N42" s="2" t="n">
        <v>0</v>
      </c>
      <c r="O42" s="2"/>
      <c r="P42" s="2"/>
      <c r="Q42" s="2" t="n">
        <f aca="false">E42/5</f>
        <v>75.8</v>
      </c>
      <c r="R42" s="9" t="n">
        <f aca="false">10*Q42-P42-O42-N42-F42</f>
        <v>220</v>
      </c>
      <c r="S42" s="9" t="n">
        <f aca="false">R42</f>
        <v>220</v>
      </c>
      <c r="T42" s="9" t="n">
        <f aca="false">S42-U42</f>
        <v>220</v>
      </c>
      <c r="U42" s="9"/>
      <c r="V42" s="9"/>
      <c r="W42" s="2"/>
      <c r="X42" s="2" t="n">
        <f aca="false">(F42+N42+O42+P42+S42)/Q42</f>
        <v>10</v>
      </c>
      <c r="Y42" s="2" t="n">
        <f aca="false">(F42+N42+O42+P42)/Q42</f>
        <v>7.0976253298153</v>
      </c>
      <c r="Z42" s="2" t="n">
        <v>72.25</v>
      </c>
      <c r="AA42" s="2" t="n">
        <v>91</v>
      </c>
      <c r="AB42" s="2" t="n">
        <v>83.2</v>
      </c>
      <c r="AC42" s="2" t="n">
        <v>72.2</v>
      </c>
      <c r="AD42" s="2" t="n">
        <v>98.2</v>
      </c>
      <c r="AE42" s="2" t="n">
        <v>92.4</v>
      </c>
      <c r="AF42" s="2" t="n">
        <v>72.6</v>
      </c>
      <c r="AG42" s="2" t="n">
        <v>87.4</v>
      </c>
      <c r="AH42" s="2" t="n">
        <v>89.8</v>
      </c>
      <c r="AI42" s="2" t="n">
        <v>84.2</v>
      </c>
      <c r="AJ42" s="2" t="n">
        <v>93.8</v>
      </c>
      <c r="AK42" s="2" t="s">
        <v>83</v>
      </c>
      <c r="AL42" s="2" t="n">
        <f aca="false">ROUND(T42*G42,0)</f>
        <v>88</v>
      </c>
      <c r="AM42" s="2" t="n">
        <f aca="false">ROUND(U42*G42,0)</f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customFormat="false" ht="13.8" hidden="false" customHeight="false" outlineLevel="0" collapsed="false">
      <c r="A43" s="2" t="s">
        <v>94</v>
      </c>
      <c r="B43" s="2" t="s">
        <v>43</v>
      </c>
      <c r="C43" s="2" t="n">
        <v>194.616</v>
      </c>
      <c r="D43" s="2" t="n">
        <v>231.821</v>
      </c>
      <c r="E43" s="2" t="n">
        <v>260.686</v>
      </c>
      <c r="F43" s="2" t="n">
        <v>144.301</v>
      </c>
      <c r="G43" s="3" t="n">
        <v>1</v>
      </c>
      <c r="H43" s="2" t="n">
        <v>40</v>
      </c>
      <c r="I43" s="2" t="s">
        <v>44</v>
      </c>
      <c r="J43" s="2" t="n">
        <v>256.35</v>
      </c>
      <c r="K43" s="2" t="n">
        <f aca="false">E43-J43</f>
        <v>4.33599999999996</v>
      </c>
      <c r="L43" s="2"/>
      <c r="M43" s="2"/>
      <c r="N43" s="2" t="n">
        <v>0</v>
      </c>
      <c r="O43" s="2"/>
      <c r="P43" s="2"/>
      <c r="Q43" s="2" t="n">
        <f aca="false">E43/5</f>
        <v>52.1372</v>
      </c>
      <c r="R43" s="9" t="n">
        <f aca="false">9*Q43-P43-O43-N43-F43</f>
        <v>324.9338</v>
      </c>
      <c r="S43" s="9" t="n">
        <f aca="false">R43</f>
        <v>324.9338</v>
      </c>
      <c r="T43" s="9" t="n">
        <f aca="false">S43-U43</f>
        <v>324.9338</v>
      </c>
      <c r="U43" s="9"/>
      <c r="V43" s="9"/>
      <c r="W43" s="2"/>
      <c r="X43" s="2" t="n">
        <f aca="false">(F43+N43+O43+P43+S43)/Q43</f>
        <v>9</v>
      </c>
      <c r="Y43" s="2" t="n">
        <f aca="false">(F43+N43+O43+P43)/Q43</f>
        <v>2.76771671666296</v>
      </c>
      <c r="Z43" s="2" t="n">
        <v>49.933</v>
      </c>
      <c r="AA43" s="2" t="n">
        <v>54.4236666666667</v>
      </c>
      <c r="AB43" s="2" t="n">
        <v>69.8364</v>
      </c>
      <c r="AC43" s="2" t="n">
        <v>62.9412</v>
      </c>
      <c r="AD43" s="2" t="n">
        <v>64.2928</v>
      </c>
      <c r="AE43" s="2" t="n">
        <v>69.3652</v>
      </c>
      <c r="AF43" s="2" t="n">
        <v>46.0124</v>
      </c>
      <c r="AG43" s="2" t="n">
        <v>43.5552</v>
      </c>
      <c r="AH43" s="2" t="n">
        <v>75.7086</v>
      </c>
      <c r="AI43" s="2" t="n">
        <v>56.122</v>
      </c>
      <c r="AJ43" s="2" t="n">
        <v>38.2908</v>
      </c>
      <c r="AK43" s="2" t="s">
        <v>53</v>
      </c>
      <c r="AL43" s="2" t="n">
        <f aca="false">ROUND(T43*G43,0)</f>
        <v>325</v>
      </c>
      <c r="AM43" s="2" t="n">
        <f aca="false">ROUND(U43*G43,0)</f>
        <v>0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customFormat="false" ht="13.8" hidden="false" customHeight="false" outlineLevel="0" collapsed="false">
      <c r="A44" s="2" t="s">
        <v>95</v>
      </c>
      <c r="B44" s="2" t="s">
        <v>48</v>
      </c>
      <c r="C44" s="2" t="n">
        <v>750</v>
      </c>
      <c r="D44" s="2" t="n">
        <v>870</v>
      </c>
      <c r="E44" s="2" t="n">
        <v>799</v>
      </c>
      <c r="F44" s="2" t="n">
        <v>697</v>
      </c>
      <c r="G44" s="3" t="n">
        <v>0.35</v>
      </c>
      <c r="H44" s="2" t="n">
        <v>40</v>
      </c>
      <c r="I44" s="2" t="s">
        <v>44</v>
      </c>
      <c r="J44" s="2" t="n">
        <v>816</v>
      </c>
      <c r="K44" s="2" t="n">
        <f aca="false">E44-J44</f>
        <v>-17</v>
      </c>
      <c r="L44" s="2"/>
      <c r="M44" s="2"/>
      <c r="N44" s="2" t="n">
        <v>130</v>
      </c>
      <c r="O44" s="2" t="n">
        <v>150</v>
      </c>
      <c r="P44" s="2"/>
      <c r="Q44" s="2" t="n">
        <f aca="false">E44/5</f>
        <v>159.8</v>
      </c>
      <c r="R44" s="9" t="n">
        <f aca="false">10*Q44-P44-O44-N44-F44</f>
        <v>621</v>
      </c>
      <c r="S44" s="9" t="n">
        <f aca="false">R44</f>
        <v>621</v>
      </c>
      <c r="T44" s="9" t="n">
        <f aca="false">S44-U44</f>
        <v>621</v>
      </c>
      <c r="U44" s="9"/>
      <c r="V44" s="9"/>
      <c r="W44" s="2"/>
      <c r="X44" s="2" t="n">
        <f aca="false">(F44+N44+O44+P44+S44)/Q44</f>
        <v>10</v>
      </c>
      <c r="Y44" s="2" t="n">
        <f aca="false">(F44+N44+O44+P44)/Q44</f>
        <v>6.11389236545682</v>
      </c>
      <c r="Z44" s="2" t="n">
        <v>148.5</v>
      </c>
      <c r="AA44" s="2" t="n">
        <v>148.666666666667</v>
      </c>
      <c r="AB44" s="2" t="n">
        <v>319</v>
      </c>
      <c r="AC44" s="2" t="n">
        <v>295.2</v>
      </c>
      <c r="AD44" s="2" t="n">
        <v>257.8</v>
      </c>
      <c r="AE44" s="2" t="n">
        <v>270</v>
      </c>
      <c r="AF44" s="2" t="n">
        <v>292.8</v>
      </c>
      <c r="AG44" s="2" t="n">
        <v>268</v>
      </c>
      <c r="AH44" s="2" t="n">
        <v>227.4</v>
      </c>
      <c r="AI44" s="2" t="n">
        <v>218.8</v>
      </c>
      <c r="AJ44" s="2" t="n">
        <v>190.6</v>
      </c>
      <c r="AK44" s="10" t="s">
        <v>61</v>
      </c>
      <c r="AL44" s="2" t="n">
        <f aca="false">ROUND(T44*G44,0)</f>
        <v>217</v>
      </c>
      <c r="AM44" s="2" t="n">
        <f aca="false">ROUND(U44*G44,0)</f>
        <v>0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customFormat="false" ht="13.8" hidden="false" customHeight="false" outlineLevel="0" collapsed="false">
      <c r="A45" s="2" t="s">
        <v>96</v>
      </c>
      <c r="B45" s="2" t="s">
        <v>48</v>
      </c>
      <c r="C45" s="2" t="n">
        <v>175</v>
      </c>
      <c r="D45" s="2" t="n">
        <v>1062</v>
      </c>
      <c r="E45" s="2" t="n">
        <v>567</v>
      </c>
      <c r="F45" s="2" t="n">
        <v>542</v>
      </c>
      <c r="G45" s="3" t="n">
        <v>0.4</v>
      </c>
      <c r="H45" s="2" t="n">
        <v>40</v>
      </c>
      <c r="I45" s="2" t="s">
        <v>44</v>
      </c>
      <c r="J45" s="2" t="n">
        <v>694</v>
      </c>
      <c r="K45" s="2" t="n">
        <f aca="false">E45-J45</f>
        <v>-127</v>
      </c>
      <c r="L45" s="2"/>
      <c r="M45" s="2"/>
      <c r="N45" s="2" t="n">
        <v>19.25</v>
      </c>
      <c r="O45" s="2"/>
      <c r="P45" s="2"/>
      <c r="Q45" s="2" t="n">
        <f aca="false">E45/5</f>
        <v>113.4</v>
      </c>
      <c r="R45" s="9" t="n">
        <f aca="false">10*Q45-P45-O45-N45-F45</f>
        <v>572.75</v>
      </c>
      <c r="S45" s="9" t="n">
        <f aca="false">R45</f>
        <v>572.75</v>
      </c>
      <c r="T45" s="9" t="n">
        <f aca="false">S45-U45</f>
        <v>572.75</v>
      </c>
      <c r="U45" s="9"/>
      <c r="V45" s="9"/>
      <c r="W45" s="2"/>
      <c r="X45" s="2" t="n">
        <f aca="false">(F45+N45+O45+P45+S45)/Q45</f>
        <v>10</v>
      </c>
      <c r="Y45" s="2" t="n">
        <f aca="false">(F45+N45+O45+P45)/Q45</f>
        <v>4.94929453262787</v>
      </c>
      <c r="Z45" s="2" t="n">
        <v>95.75</v>
      </c>
      <c r="AA45" s="2" t="n">
        <v>109</v>
      </c>
      <c r="AB45" s="2" t="n">
        <v>96.8</v>
      </c>
      <c r="AC45" s="2" t="n">
        <v>94</v>
      </c>
      <c r="AD45" s="2" t="n">
        <v>114.8</v>
      </c>
      <c r="AE45" s="2" t="n">
        <v>118.8</v>
      </c>
      <c r="AF45" s="2" t="n">
        <v>115</v>
      </c>
      <c r="AG45" s="2" t="n">
        <v>111.4</v>
      </c>
      <c r="AH45" s="2" t="n">
        <v>125.6</v>
      </c>
      <c r="AI45" s="2" t="n">
        <v>124.2</v>
      </c>
      <c r="AJ45" s="2" t="n">
        <v>106.8</v>
      </c>
      <c r="AK45" s="2"/>
      <c r="AL45" s="2" t="n">
        <f aca="false">ROUND(T45*G45,0)</f>
        <v>229</v>
      </c>
      <c r="AM45" s="2" t="n">
        <f aca="false">ROUND(U45*G45,0)</f>
        <v>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customFormat="false" ht="13.8" hidden="false" customHeight="false" outlineLevel="0" collapsed="false">
      <c r="A46" s="2" t="s">
        <v>97</v>
      </c>
      <c r="B46" s="2" t="s">
        <v>43</v>
      </c>
      <c r="C46" s="2" t="n">
        <v>808.87</v>
      </c>
      <c r="D46" s="2" t="n">
        <v>660.947</v>
      </c>
      <c r="E46" s="2" t="n">
        <v>598.739</v>
      </c>
      <c r="F46" s="2" t="n">
        <v>726.202</v>
      </c>
      <c r="G46" s="3" t="n">
        <v>1</v>
      </c>
      <c r="H46" s="2" t="n">
        <v>50</v>
      </c>
      <c r="I46" s="2" t="s">
        <v>44</v>
      </c>
      <c r="J46" s="2" t="n">
        <v>584.05</v>
      </c>
      <c r="K46" s="2" t="n">
        <f aca="false">E46-J46</f>
        <v>14.6890000000001</v>
      </c>
      <c r="L46" s="2"/>
      <c r="M46" s="2"/>
      <c r="N46" s="2" t="n">
        <v>100</v>
      </c>
      <c r="O46" s="2" t="n">
        <v>100</v>
      </c>
      <c r="P46" s="2"/>
      <c r="Q46" s="2" t="n">
        <f aca="false">E46/5</f>
        <v>119.7478</v>
      </c>
      <c r="R46" s="9" t="n">
        <f aca="false">10*Q46-P46-O46-N46-F46</f>
        <v>271.276</v>
      </c>
      <c r="S46" s="9" t="n">
        <f aca="false">R46</f>
        <v>271.276</v>
      </c>
      <c r="T46" s="9" t="n">
        <f aca="false">S46-U46</f>
        <v>271.276</v>
      </c>
      <c r="U46" s="9"/>
      <c r="V46" s="9"/>
      <c r="W46" s="2"/>
      <c r="X46" s="2" t="n">
        <f aca="false">(F46+N46+O46+P46+S46)/Q46</f>
        <v>10</v>
      </c>
      <c r="Y46" s="2" t="n">
        <f aca="false">(F46+N46+O46+P46)/Q46</f>
        <v>7.73460556269092</v>
      </c>
      <c r="Z46" s="2" t="n">
        <v>129.33025</v>
      </c>
      <c r="AA46" s="2" t="n">
        <v>131.992</v>
      </c>
      <c r="AB46" s="2" t="n">
        <v>193.0996</v>
      </c>
      <c r="AC46" s="2" t="n">
        <v>178.8728</v>
      </c>
      <c r="AD46" s="2" t="n">
        <v>104.1488</v>
      </c>
      <c r="AE46" s="2" t="n">
        <v>121.8592</v>
      </c>
      <c r="AF46" s="2" t="n">
        <v>150.4272</v>
      </c>
      <c r="AG46" s="2" t="n">
        <v>130.3822</v>
      </c>
      <c r="AH46" s="2" t="n">
        <v>125.5962</v>
      </c>
      <c r="AI46" s="2" t="n">
        <v>118.342</v>
      </c>
      <c r="AJ46" s="2" t="n">
        <v>101.929</v>
      </c>
      <c r="AK46" s="2"/>
      <c r="AL46" s="2" t="n">
        <f aca="false">ROUND(T46*G46,0)</f>
        <v>271</v>
      </c>
      <c r="AM46" s="2" t="n">
        <f aca="false">ROUND(U46*G46,0)</f>
        <v>0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customFormat="false" ht="13.8" hidden="false" customHeight="false" outlineLevel="0" collapsed="false">
      <c r="A47" s="2" t="s">
        <v>98</v>
      </c>
      <c r="B47" s="2" t="s">
        <v>43</v>
      </c>
      <c r="C47" s="2" t="n">
        <v>700.884</v>
      </c>
      <c r="D47" s="2" t="n">
        <v>1719.292</v>
      </c>
      <c r="E47" s="2" t="n">
        <v>946.777</v>
      </c>
      <c r="F47" s="2" t="n">
        <v>1285.264</v>
      </c>
      <c r="G47" s="3" t="n">
        <v>1</v>
      </c>
      <c r="H47" s="2" t="n">
        <v>50</v>
      </c>
      <c r="I47" s="2" t="s">
        <v>44</v>
      </c>
      <c r="J47" s="2" t="n">
        <v>923.85</v>
      </c>
      <c r="K47" s="2" t="n">
        <f aca="false">E47-J47</f>
        <v>22.927</v>
      </c>
      <c r="L47" s="2"/>
      <c r="M47" s="2"/>
      <c r="N47" s="2" t="n">
        <v>50</v>
      </c>
      <c r="O47" s="2" t="n">
        <v>100</v>
      </c>
      <c r="P47" s="2"/>
      <c r="Q47" s="2" t="n">
        <f aca="false">E47/5</f>
        <v>189.3554</v>
      </c>
      <c r="R47" s="9" t="n">
        <f aca="false">10*Q47-P47-O47-N47-F47</f>
        <v>458.29</v>
      </c>
      <c r="S47" s="9" t="n">
        <f aca="false">R47</f>
        <v>458.29</v>
      </c>
      <c r="T47" s="9" t="n">
        <f aca="false">S47-U47</f>
        <v>458.29</v>
      </c>
      <c r="U47" s="9"/>
      <c r="V47" s="9"/>
      <c r="W47" s="2"/>
      <c r="X47" s="2" t="n">
        <f aca="false">(F47+N47+O47+P47+S47)/Q47</f>
        <v>10</v>
      </c>
      <c r="Y47" s="2" t="n">
        <f aca="false">(F47+N47+O47+P47)/Q47</f>
        <v>7.57973630538131</v>
      </c>
      <c r="Z47" s="2" t="n">
        <v>206.092</v>
      </c>
      <c r="AA47" s="2" t="n">
        <v>222.174</v>
      </c>
      <c r="AB47" s="2" t="n">
        <v>239.691</v>
      </c>
      <c r="AC47" s="2" t="n">
        <v>190.3028</v>
      </c>
      <c r="AD47" s="2" t="n">
        <v>150.8374</v>
      </c>
      <c r="AE47" s="2" t="n">
        <v>152.1034</v>
      </c>
      <c r="AF47" s="2" t="n">
        <v>170.2498</v>
      </c>
      <c r="AG47" s="2" t="n">
        <v>159.3362</v>
      </c>
      <c r="AH47" s="2" t="n">
        <v>173.7562</v>
      </c>
      <c r="AI47" s="2" t="n">
        <v>170.1804</v>
      </c>
      <c r="AJ47" s="2" t="n">
        <v>187.1562</v>
      </c>
      <c r="AK47" s="2"/>
      <c r="AL47" s="2" t="n">
        <f aca="false">ROUND(T47*G47,0)</f>
        <v>458</v>
      </c>
      <c r="AM47" s="2" t="n">
        <f aca="false">ROUND(U47*G47,0)</f>
        <v>0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customFormat="false" ht="13.8" hidden="false" customHeight="false" outlineLevel="0" collapsed="false">
      <c r="A48" s="13" t="s">
        <v>99</v>
      </c>
      <c r="B48" s="13" t="s">
        <v>43</v>
      </c>
      <c r="C48" s="13"/>
      <c r="D48" s="13"/>
      <c r="E48" s="13"/>
      <c r="F48" s="13"/>
      <c r="G48" s="14" t="n">
        <v>0</v>
      </c>
      <c r="H48" s="13" t="n">
        <v>40</v>
      </c>
      <c r="I48" s="13" t="s">
        <v>44</v>
      </c>
      <c r="J48" s="13"/>
      <c r="K48" s="13" t="n">
        <f aca="false">E48-J48</f>
        <v>0</v>
      </c>
      <c r="L48" s="13"/>
      <c r="M48" s="13"/>
      <c r="N48" s="13"/>
      <c r="O48" s="13"/>
      <c r="P48" s="13"/>
      <c r="Q48" s="13" t="n">
        <f aca="false">E48/5</f>
        <v>0</v>
      </c>
      <c r="R48" s="15"/>
      <c r="S48" s="9" t="n">
        <f aca="false">R48</f>
        <v>0</v>
      </c>
      <c r="T48" s="9" t="n">
        <f aca="false">S48-U48</f>
        <v>0</v>
      </c>
      <c r="U48" s="9"/>
      <c r="V48" s="15"/>
      <c r="W48" s="13"/>
      <c r="X48" s="2" t="e">
        <f aca="false">(F48+N48+O48+P48+S48)/Q48</f>
        <v>#DIV/0!</v>
      </c>
      <c r="Y48" s="13" t="e">
        <f aca="false">(F48+N48+O48+P48)/Q48</f>
        <v>#DIV/0!</v>
      </c>
      <c r="Z48" s="13" t="n">
        <v>0</v>
      </c>
      <c r="AA48" s="13" t="n">
        <v>0</v>
      </c>
      <c r="AB48" s="13" t="n">
        <v>-0.3752</v>
      </c>
      <c r="AC48" s="13" t="n">
        <v>-0.827</v>
      </c>
      <c r="AD48" s="13" t="n">
        <v>-1.6372</v>
      </c>
      <c r="AE48" s="13" t="n">
        <v>-0.7884</v>
      </c>
      <c r="AF48" s="13" t="n">
        <v>-0.1448</v>
      </c>
      <c r="AG48" s="13" t="n">
        <v>-0.1448</v>
      </c>
      <c r="AH48" s="13" t="n">
        <v>0.1642</v>
      </c>
      <c r="AI48" s="13" t="n">
        <v>0.6872</v>
      </c>
      <c r="AJ48" s="13" t="n">
        <v>11.8506</v>
      </c>
      <c r="AK48" s="13" t="s">
        <v>100</v>
      </c>
      <c r="AL48" s="2" t="n">
        <f aca="false">ROUND(T48*G48,0)</f>
        <v>0</v>
      </c>
      <c r="AM48" s="2" t="n">
        <f aca="false">ROUND(U48*G48,0)</f>
        <v>0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customFormat="false" ht="13.8" hidden="false" customHeight="false" outlineLevel="0" collapsed="false">
      <c r="A49" s="2" t="s">
        <v>101</v>
      </c>
      <c r="B49" s="2" t="s">
        <v>48</v>
      </c>
      <c r="C49" s="2" t="n">
        <v>532</v>
      </c>
      <c r="D49" s="2" t="n">
        <v>670</v>
      </c>
      <c r="E49" s="2" t="n">
        <v>577</v>
      </c>
      <c r="F49" s="2" t="n">
        <v>530</v>
      </c>
      <c r="G49" s="3" t="n">
        <v>0.45</v>
      </c>
      <c r="H49" s="2" t="n">
        <v>50</v>
      </c>
      <c r="I49" s="2" t="s">
        <v>44</v>
      </c>
      <c r="J49" s="2" t="n">
        <v>556</v>
      </c>
      <c r="K49" s="2" t="n">
        <f aca="false">E49-J49</f>
        <v>21</v>
      </c>
      <c r="L49" s="2"/>
      <c r="M49" s="2"/>
      <c r="N49" s="2" t="n">
        <v>200</v>
      </c>
      <c r="O49" s="2" t="n">
        <v>250</v>
      </c>
      <c r="P49" s="2"/>
      <c r="Q49" s="2" t="n">
        <f aca="false">E49/5</f>
        <v>115.4</v>
      </c>
      <c r="R49" s="9" t="n">
        <f aca="false">10*Q49-P49-O49-N49-F49</f>
        <v>174</v>
      </c>
      <c r="S49" s="9" t="n">
        <f aca="false">R49</f>
        <v>174</v>
      </c>
      <c r="T49" s="9" t="n">
        <f aca="false">S49-U49</f>
        <v>174</v>
      </c>
      <c r="U49" s="9"/>
      <c r="V49" s="9"/>
      <c r="W49" s="2"/>
      <c r="X49" s="2" t="n">
        <f aca="false">(F49+N49+O49+P49+S49)/Q49</f>
        <v>10</v>
      </c>
      <c r="Y49" s="2" t="n">
        <f aca="false">(F49+N49+O49+P49)/Q49</f>
        <v>8.49220103986135</v>
      </c>
      <c r="Z49" s="2" t="n">
        <v>127</v>
      </c>
      <c r="AA49" s="2" t="n">
        <v>109</v>
      </c>
      <c r="AB49" s="2" t="n">
        <v>126.6</v>
      </c>
      <c r="AC49" s="2" t="n">
        <v>100</v>
      </c>
      <c r="AD49" s="2" t="n">
        <v>114.2</v>
      </c>
      <c r="AE49" s="2" t="n">
        <v>106.4</v>
      </c>
      <c r="AF49" s="2" t="n">
        <v>91.4</v>
      </c>
      <c r="AG49" s="2" t="n">
        <v>107</v>
      </c>
      <c r="AH49" s="2" t="n">
        <v>102.4</v>
      </c>
      <c r="AI49" s="2" t="n">
        <v>96.4</v>
      </c>
      <c r="AJ49" s="2" t="n">
        <v>105.4</v>
      </c>
      <c r="AK49" s="2" t="s">
        <v>102</v>
      </c>
      <c r="AL49" s="2" t="n">
        <f aca="false">ROUND(T49*G49,0)</f>
        <v>78</v>
      </c>
      <c r="AM49" s="2" t="n">
        <f aca="false">ROUND(U49*G49,0)</f>
        <v>0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customFormat="false" ht="13.8" hidden="false" customHeight="false" outlineLevel="0" collapsed="false">
      <c r="A50" s="2" t="s">
        <v>103</v>
      </c>
      <c r="B50" s="2" t="s">
        <v>43</v>
      </c>
      <c r="C50" s="2"/>
      <c r="D50" s="2" t="n">
        <v>480.06</v>
      </c>
      <c r="E50" s="2" t="n">
        <v>305.369</v>
      </c>
      <c r="F50" s="2" t="n">
        <v>174.691</v>
      </c>
      <c r="G50" s="3" t="n">
        <v>1</v>
      </c>
      <c r="H50" s="2" t="n">
        <v>40</v>
      </c>
      <c r="I50" s="2" t="s">
        <v>44</v>
      </c>
      <c r="J50" s="2" t="n">
        <v>303.95</v>
      </c>
      <c r="K50" s="2" t="n">
        <f aca="false">E50-J50</f>
        <v>1.41900000000004</v>
      </c>
      <c r="L50" s="2"/>
      <c r="M50" s="2"/>
      <c r="N50" s="2" t="n">
        <v>0</v>
      </c>
      <c r="O50" s="2"/>
      <c r="P50" s="2"/>
      <c r="Q50" s="2" t="n">
        <f aca="false">E50/5</f>
        <v>61.0738</v>
      </c>
      <c r="R50" s="9" t="n">
        <f aca="false">9*Q50-P50-O50-N50-F50</f>
        <v>374.9732</v>
      </c>
      <c r="S50" s="9" t="n">
        <f aca="false">R50</f>
        <v>374.9732</v>
      </c>
      <c r="T50" s="9" t="n">
        <f aca="false">S50-U50</f>
        <v>374.9732</v>
      </c>
      <c r="U50" s="9"/>
      <c r="V50" s="9"/>
      <c r="W50" s="2"/>
      <c r="X50" s="2" t="n">
        <f aca="false">(F50+N50+O50+P50+S50)/Q50</f>
        <v>9</v>
      </c>
      <c r="Y50" s="2" t="n">
        <f aca="false">(F50+N50+O50+P50)/Q50</f>
        <v>2.86032635925716</v>
      </c>
      <c r="Z50" s="2" t="n">
        <v>35.15775</v>
      </c>
      <c r="AA50" s="2" t="n">
        <v>46.877</v>
      </c>
      <c r="AB50" s="2" t="n">
        <v>53.6656</v>
      </c>
      <c r="AC50" s="2" t="n">
        <v>48.381</v>
      </c>
      <c r="AD50" s="2" t="n">
        <v>42.1432</v>
      </c>
      <c r="AE50" s="2" t="n">
        <v>56.3042</v>
      </c>
      <c r="AF50" s="2" t="n">
        <v>60.0124</v>
      </c>
      <c r="AG50" s="2" t="n">
        <v>41.4068</v>
      </c>
      <c r="AH50" s="2" t="n">
        <v>51.1062</v>
      </c>
      <c r="AI50" s="2" t="n">
        <v>52.3666</v>
      </c>
      <c r="AJ50" s="2" t="n">
        <v>30.1082</v>
      </c>
      <c r="AK50" s="2" t="s">
        <v>49</v>
      </c>
      <c r="AL50" s="2" t="n">
        <f aca="false">ROUND(T50*G50,0)</f>
        <v>375</v>
      </c>
      <c r="AM50" s="2" t="n">
        <f aca="false">ROUND(U50*G50,0)</f>
        <v>0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customFormat="false" ht="13.8" hidden="false" customHeight="false" outlineLevel="0" collapsed="false">
      <c r="A51" s="16" t="s">
        <v>104</v>
      </c>
      <c r="B51" s="2" t="s">
        <v>48</v>
      </c>
      <c r="C51" s="2"/>
      <c r="D51" s="2"/>
      <c r="E51" s="17" t="n">
        <f aca="false">E89</f>
        <v>132</v>
      </c>
      <c r="F51" s="17" t="n">
        <f aca="false">F89</f>
        <v>182</v>
      </c>
      <c r="G51" s="3" t="n">
        <v>0.4</v>
      </c>
      <c r="H51" s="2" t="n">
        <v>40</v>
      </c>
      <c r="I51" s="2" t="s">
        <v>44</v>
      </c>
      <c r="J51" s="2"/>
      <c r="K51" s="2" t="n">
        <f aca="false">E51-J51</f>
        <v>132</v>
      </c>
      <c r="L51" s="2"/>
      <c r="M51" s="2"/>
      <c r="N51" s="2" t="n">
        <v>99.5</v>
      </c>
      <c r="O51" s="2" t="n">
        <v>50</v>
      </c>
      <c r="P51" s="2"/>
      <c r="Q51" s="2" t="n">
        <f aca="false">E51/5</f>
        <v>26.4</v>
      </c>
      <c r="R51" s="9"/>
      <c r="S51" s="9" t="n">
        <f aca="false">R51</f>
        <v>0</v>
      </c>
      <c r="T51" s="9" t="n">
        <f aca="false">S51-U51</f>
        <v>0</v>
      </c>
      <c r="U51" s="9"/>
      <c r="V51" s="9"/>
      <c r="W51" s="2"/>
      <c r="X51" s="2" t="n">
        <f aca="false">(F51+N51+O51+P51+S51)/Q51</f>
        <v>12.5568181818182</v>
      </c>
      <c r="Y51" s="2" t="n">
        <f aca="false">(F51+N51+O51+P51)/Q51</f>
        <v>12.5568181818182</v>
      </c>
      <c r="Z51" s="2" t="n">
        <v>36.5</v>
      </c>
      <c r="AA51" s="2" t="n">
        <v>30</v>
      </c>
      <c r="AB51" s="2" t="n">
        <v>14.4</v>
      </c>
      <c r="AC51" s="2" t="n">
        <v>26.4</v>
      </c>
      <c r="AD51" s="2" t="n">
        <v>24</v>
      </c>
      <c r="AE51" s="2" t="n">
        <v>29.2</v>
      </c>
      <c r="AF51" s="2" t="n">
        <v>35.6</v>
      </c>
      <c r="AG51" s="2" t="n">
        <v>38.4</v>
      </c>
      <c r="AH51" s="2" t="n">
        <v>40</v>
      </c>
      <c r="AI51" s="2" t="n">
        <v>36.8</v>
      </c>
      <c r="AJ51" s="2" t="n">
        <v>37.6</v>
      </c>
      <c r="AK51" s="2" t="s">
        <v>105</v>
      </c>
      <c r="AL51" s="2" t="n">
        <f aca="false">ROUND(T51*G51,0)</f>
        <v>0</v>
      </c>
      <c r="AM51" s="2" t="n">
        <f aca="false">ROUND(U51*G51,0)</f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customFormat="false" ht="13.8" hidden="false" customHeight="false" outlineLevel="0" collapsed="false">
      <c r="A52" s="2" t="s">
        <v>106</v>
      </c>
      <c r="B52" s="2" t="s">
        <v>48</v>
      </c>
      <c r="C52" s="2" t="n">
        <v>102</v>
      </c>
      <c r="D52" s="2" t="n">
        <v>164</v>
      </c>
      <c r="E52" s="2" t="n">
        <v>128</v>
      </c>
      <c r="F52" s="2" t="n">
        <v>115</v>
      </c>
      <c r="G52" s="3" t="n">
        <v>0.4</v>
      </c>
      <c r="H52" s="2" t="n">
        <v>40</v>
      </c>
      <c r="I52" s="2" t="s">
        <v>44</v>
      </c>
      <c r="J52" s="2" t="n">
        <v>131</v>
      </c>
      <c r="K52" s="2" t="n">
        <f aca="false">E52-J52</f>
        <v>-3</v>
      </c>
      <c r="L52" s="2"/>
      <c r="M52" s="2"/>
      <c r="N52" s="2" t="n">
        <v>25.25</v>
      </c>
      <c r="O52" s="2"/>
      <c r="P52" s="2"/>
      <c r="Q52" s="2" t="n">
        <f aca="false">E52/5</f>
        <v>25.6</v>
      </c>
      <c r="R52" s="9" t="n">
        <f aca="false">10*Q52-P52-O52-N52-F52</f>
        <v>115.75</v>
      </c>
      <c r="S52" s="9" t="n">
        <f aca="false">R52</f>
        <v>115.75</v>
      </c>
      <c r="T52" s="9" t="n">
        <f aca="false">S52-U52</f>
        <v>115.75</v>
      </c>
      <c r="U52" s="9"/>
      <c r="V52" s="9"/>
      <c r="W52" s="2"/>
      <c r="X52" s="2" t="n">
        <f aca="false">(F52+N52+O52+P52+S52)/Q52</f>
        <v>10</v>
      </c>
      <c r="Y52" s="2" t="n">
        <f aca="false">(F52+N52+O52+P52)/Q52</f>
        <v>5.478515625</v>
      </c>
      <c r="Z52" s="2" t="n">
        <v>21.75</v>
      </c>
      <c r="AA52" s="2" t="n">
        <v>23</v>
      </c>
      <c r="AB52" s="2" t="n">
        <v>17.2</v>
      </c>
      <c r="AC52" s="2" t="n">
        <v>20.2</v>
      </c>
      <c r="AD52" s="2" t="n">
        <v>18</v>
      </c>
      <c r="AE52" s="2" t="n">
        <v>17.8</v>
      </c>
      <c r="AF52" s="2" t="n">
        <v>20.4</v>
      </c>
      <c r="AG52" s="2" t="n">
        <v>21.4</v>
      </c>
      <c r="AH52" s="2" t="n">
        <v>20.6</v>
      </c>
      <c r="AI52" s="2" t="n">
        <v>21.8</v>
      </c>
      <c r="AJ52" s="2" t="n">
        <v>29.8</v>
      </c>
      <c r="AK52" s="2" t="s">
        <v>71</v>
      </c>
      <c r="AL52" s="2" t="n">
        <f aca="false">ROUND(T52*G52,0)</f>
        <v>46</v>
      </c>
      <c r="AM52" s="2" t="n">
        <f aca="false">ROUND(U52*G52,0)</f>
        <v>0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customFormat="false" ht="13.8" hidden="false" customHeight="false" outlineLevel="0" collapsed="false">
      <c r="A53" s="2" t="s">
        <v>107</v>
      </c>
      <c r="B53" s="2" t="s">
        <v>43</v>
      </c>
      <c r="C53" s="2" t="n">
        <v>566.393</v>
      </c>
      <c r="D53" s="2" t="n">
        <v>716.396</v>
      </c>
      <c r="E53" s="2" t="n">
        <v>488.106</v>
      </c>
      <c r="F53" s="2" t="n">
        <v>670.973</v>
      </c>
      <c r="G53" s="3" t="n">
        <v>1</v>
      </c>
      <c r="H53" s="2" t="n">
        <v>50</v>
      </c>
      <c r="I53" s="2" t="s">
        <v>44</v>
      </c>
      <c r="J53" s="2" t="n">
        <v>479.85</v>
      </c>
      <c r="K53" s="2" t="n">
        <f aca="false">E53-J53</f>
        <v>8.25599999999997</v>
      </c>
      <c r="L53" s="2"/>
      <c r="M53" s="2"/>
      <c r="N53" s="2" t="n">
        <v>110</v>
      </c>
      <c r="O53" s="2" t="n">
        <v>150</v>
      </c>
      <c r="P53" s="2"/>
      <c r="Q53" s="2" t="n">
        <f aca="false">E53/5</f>
        <v>97.6212</v>
      </c>
      <c r="R53" s="9" t="n">
        <f aca="false">10*Q53-P53-O53-N53-F53</f>
        <v>45.239</v>
      </c>
      <c r="S53" s="9" t="n">
        <f aca="false">R53</f>
        <v>45.239</v>
      </c>
      <c r="T53" s="9" t="n">
        <f aca="false">S53-U53</f>
        <v>45.239</v>
      </c>
      <c r="U53" s="9"/>
      <c r="V53" s="9"/>
      <c r="W53" s="2"/>
      <c r="X53" s="2" t="n">
        <f aca="false">(F53+N53+O53+P53+S53)/Q53</f>
        <v>10</v>
      </c>
      <c r="Y53" s="2" t="n">
        <f aca="false">(F53+N53+O53+P53)/Q53</f>
        <v>9.53658631526758</v>
      </c>
      <c r="Z53" s="2" t="n">
        <v>123.3725</v>
      </c>
      <c r="AA53" s="2" t="n">
        <v>128.699</v>
      </c>
      <c r="AB53" s="2" t="n">
        <v>147.2192</v>
      </c>
      <c r="AC53" s="2" t="n">
        <v>119.2194</v>
      </c>
      <c r="AD53" s="2" t="n">
        <v>90.171</v>
      </c>
      <c r="AE53" s="2" t="n">
        <v>90.265</v>
      </c>
      <c r="AF53" s="2" t="n">
        <v>76.0602</v>
      </c>
      <c r="AG53" s="2" t="n">
        <v>73.391</v>
      </c>
      <c r="AH53" s="2" t="n">
        <v>80.6982</v>
      </c>
      <c r="AI53" s="2" t="n">
        <v>67.835</v>
      </c>
      <c r="AJ53" s="2" t="n">
        <v>47.596</v>
      </c>
      <c r="AK53" s="2"/>
      <c r="AL53" s="2" t="n">
        <f aca="false">ROUND(T53*G53,0)</f>
        <v>45</v>
      </c>
      <c r="AM53" s="2" t="n">
        <f aca="false">ROUND(U53*G53,0)</f>
        <v>0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customFormat="false" ht="13.8" hidden="false" customHeight="false" outlineLevel="0" collapsed="false">
      <c r="A54" s="2" t="s">
        <v>108</v>
      </c>
      <c r="B54" s="2" t="s">
        <v>43</v>
      </c>
      <c r="C54" s="2" t="n">
        <v>937.225</v>
      </c>
      <c r="D54" s="2" t="n">
        <v>1496.845</v>
      </c>
      <c r="E54" s="2" t="n">
        <v>907.412</v>
      </c>
      <c r="F54" s="2" t="n">
        <v>1330.937</v>
      </c>
      <c r="G54" s="3" t="n">
        <v>1</v>
      </c>
      <c r="H54" s="2" t="n">
        <v>50</v>
      </c>
      <c r="I54" s="2" t="s">
        <v>44</v>
      </c>
      <c r="J54" s="2" t="n">
        <v>942.9</v>
      </c>
      <c r="K54" s="2" t="n">
        <f aca="false">E54-J54</f>
        <v>-35.4879999999999</v>
      </c>
      <c r="L54" s="2"/>
      <c r="M54" s="2"/>
      <c r="N54" s="2" t="n">
        <v>100</v>
      </c>
      <c r="O54" s="2" t="n">
        <v>200</v>
      </c>
      <c r="P54" s="2"/>
      <c r="Q54" s="2" t="n">
        <f aca="false">E54/5</f>
        <v>181.4824</v>
      </c>
      <c r="R54" s="9" t="n">
        <f aca="false">10*Q54-P54-O54-N54-F54</f>
        <v>183.887</v>
      </c>
      <c r="S54" s="9" t="n">
        <f aca="false">R54</f>
        <v>183.887</v>
      </c>
      <c r="T54" s="9" t="n">
        <f aca="false">S54-U54</f>
        <v>183.887</v>
      </c>
      <c r="U54" s="9"/>
      <c r="V54" s="9"/>
      <c r="W54" s="2"/>
      <c r="X54" s="2" t="n">
        <f aca="false">(F54+N54+O54+P54+S54)/Q54</f>
        <v>10</v>
      </c>
      <c r="Y54" s="2" t="n">
        <f aca="false">(F54+N54+O54+P54)/Q54</f>
        <v>8.98675023032536</v>
      </c>
      <c r="Z54" s="2" t="n">
        <v>220.93075</v>
      </c>
      <c r="AA54" s="2" t="n">
        <v>246.425333333333</v>
      </c>
      <c r="AB54" s="2" t="n">
        <v>266.8844</v>
      </c>
      <c r="AC54" s="2" t="n">
        <v>194.3722</v>
      </c>
      <c r="AD54" s="2" t="n">
        <v>159.9076</v>
      </c>
      <c r="AE54" s="2" t="n">
        <v>153.6902</v>
      </c>
      <c r="AF54" s="2" t="n">
        <v>164.3038</v>
      </c>
      <c r="AG54" s="2" t="n">
        <v>158.4522</v>
      </c>
      <c r="AH54" s="2" t="n">
        <v>181.1218</v>
      </c>
      <c r="AI54" s="2" t="n">
        <v>185.0286</v>
      </c>
      <c r="AJ54" s="2" t="n">
        <v>224.0222</v>
      </c>
      <c r="AK54" s="2"/>
      <c r="AL54" s="2" t="n">
        <f aca="false">ROUND(T54*G54,0)</f>
        <v>184</v>
      </c>
      <c r="AM54" s="2" t="n">
        <f aca="false">ROUND(U54*G54,0)</f>
        <v>0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customFormat="false" ht="13.8" hidden="false" customHeight="false" outlineLevel="0" collapsed="false">
      <c r="A55" s="2" t="s">
        <v>109</v>
      </c>
      <c r="B55" s="2" t="s">
        <v>43</v>
      </c>
      <c r="C55" s="2" t="n">
        <v>268.364</v>
      </c>
      <c r="D55" s="2" t="n">
        <v>32.362</v>
      </c>
      <c r="E55" s="2" t="n">
        <v>184.879</v>
      </c>
      <c r="F55" s="2" t="n">
        <v>99.744</v>
      </c>
      <c r="G55" s="3" t="n">
        <v>1</v>
      </c>
      <c r="H55" s="2" t="n">
        <v>50</v>
      </c>
      <c r="I55" s="2" t="s">
        <v>44</v>
      </c>
      <c r="J55" s="2" t="n">
        <v>175.4</v>
      </c>
      <c r="K55" s="2" t="n">
        <f aca="false">E55-J55</f>
        <v>9.47899999999999</v>
      </c>
      <c r="L55" s="2"/>
      <c r="M55" s="2"/>
      <c r="N55" s="2" t="n">
        <v>54.12475</v>
      </c>
      <c r="O55" s="2"/>
      <c r="P55" s="2"/>
      <c r="Q55" s="2" t="n">
        <f aca="false">E55/5</f>
        <v>36.9758</v>
      </c>
      <c r="R55" s="9" t="n">
        <f aca="false">10*Q55-P55-O55-N55-F55</f>
        <v>215.88925</v>
      </c>
      <c r="S55" s="9" t="n">
        <f aca="false">R55</f>
        <v>215.88925</v>
      </c>
      <c r="T55" s="9" t="n">
        <f aca="false">S55-U55</f>
        <v>215.88925</v>
      </c>
      <c r="U55" s="9"/>
      <c r="V55" s="9"/>
      <c r="W55" s="2"/>
      <c r="X55" s="2" t="n">
        <f aca="false">(F55+N55+O55+P55+S55)/Q55</f>
        <v>10</v>
      </c>
      <c r="Y55" s="2" t="n">
        <f aca="false">(F55+N55+O55+P55)/Q55</f>
        <v>4.16133660394095</v>
      </c>
      <c r="Z55" s="2" t="n">
        <v>28.16425</v>
      </c>
      <c r="AA55" s="2" t="n">
        <v>28.1223333333333</v>
      </c>
      <c r="AB55" s="2" t="n">
        <v>46.2758</v>
      </c>
      <c r="AC55" s="2" t="n">
        <v>35.179</v>
      </c>
      <c r="AD55" s="2" t="n">
        <v>32.663</v>
      </c>
      <c r="AE55" s="2" t="n">
        <v>30.3018</v>
      </c>
      <c r="AF55" s="2" t="n">
        <v>41.869</v>
      </c>
      <c r="AG55" s="2" t="n">
        <v>42.5126</v>
      </c>
      <c r="AH55" s="2" t="n">
        <v>24.1836</v>
      </c>
      <c r="AI55" s="2" t="n">
        <v>23.4032</v>
      </c>
      <c r="AJ55" s="2" t="n">
        <v>29.0872</v>
      </c>
      <c r="AK55" s="2"/>
      <c r="AL55" s="2" t="n">
        <f aca="false">ROUND(T55*G55,0)</f>
        <v>216</v>
      </c>
      <c r="AM55" s="2" t="n">
        <f aca="false">ROUND(U55*G55,0)</f>
        <v>0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customFormat="false" ht="13.8" hidden="false" customHeight="false" outlineLevel="0" collapsed="false">
      <c r="A56" s="2" t="s">
        <v>110</v>
      </c>
      <c r="B56" s="2" t="s">
        <v>48</v>
      </c>
      <c r="C56" s="2" t="n">
        <v>409</v>
      </c>
      <c r="D56" s="2" t="n">
        <v>90</v>
      </c>
      <c r="E56" s="2" t="n">
        <v>154</v>
      </c>
      <c r="F56" s="2" t="n">
        <v>328</v>
      </c>
      <c r="G56" s="3" t="n">
        <v>0.4</v>
      </c>
      <c r="H56" s="2" t="n">
        <v>50</v>
      </c>
      <c r="I56" s="2" t="s">
        <v>44</v>
      </c>
      <c r="J56" s="2" t="n">
        <v>154</v>
      </c>
      <c r="K56" s="2" t="n">
        <f aca="false">E56-J56</f>
        <v>0</v>
      </c>
      <c r="L56" s="2"/>
      <c r="M56" s="2"/>
      <c r="N56" s="2" t="n">
        <v>96.25</v>
      </c>
      <c r="O56" s="2"/>
      <c r="P56" s="2"/>
      <c r="Q56" s="2" t="n">
        <f aca="false">E56/5</f>
        <v>30.8</v>
      </c>
      <c r="R56" s="9"/>
      <c r="S56" s="9" t="n">
        <f aca="false">R56</f>
        <v>0</v>
      </c>
      <c r="T56" s="9" t="n">
        <f aca="false">S56-U56</f>
        <v>0</v>
      </c>
      <c r="U56" s="9"/>
      <c r="V56" s="9"/>
      <c r="W56" s="2"/>
      <c r="X56" s="2" t="n">
        <f aca="false">(F56+N56+O56+P56+S56)/Q56</f>
        <v>13.7743506493507</v>
      </c>
      <c r="Y56" s="2" t="n">
        <f aca="false">(F56+N56+O56+P56)/Q56</f>
        <v>13.7743506493507</v>
      </c>
      <c r="Z56" s="2" t="n">
        <v>47.75</v>
      </c>
      <c r="AA56" s="2" t="n">
        <v>47.6666666666667</v>
      </c>
      <c r="AB56" s="2" t="n">
        <v>71</v>
      </c>
      <c r="AC56" s="2" t="n">
        <v>53.4</v>
      </c>
      <c r="AD56" s="2" t="n">
        <v>46.8</v>
      </c>
      <c r="AE56" s="2" t="n">
        <v>50.4</v>
      </c>
      <c r="AF56" s="2" t="n">
        <v>45.6</v>
      </c>
      <c r="AG56" s="2" t="n">
        <v>45.2</v>
      </c>
      <c r="AH56" s="2" t="n">
        <v>51</v>
      </c>
      <c r="AI56" s="2" t="n">
        <v>55</v>
      </c>
      <c r="AJ56" s="2" t="n">
        <v>55.6</v>
      </c>
      <c r="AK56" s="2" t="s">
        <v>111</v>
      </c>
      <c r="AL56" s="2" t="n">
        <f aca="false">ROUND(T56*G56,0)</f>
        <v>0</v>
      </c>
      <c r="AM56" s="2" t="n">
        <f aca="false">ROUND(U56*G56,0)</f>
        <v>0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customFormat="false" ht="13.8" hidden="false" customHeight="false" outlineLevel="0" collapsed="false">
      <c r="A57" s="2" t="s">
        <v>112</v>
      </c>
      <c r="B57" s="2" t="s">
        <v>48</v>
      </c>
      <c r="C57" s="2" t="n">
        <v>238</v>
      </c>
      <c r="D57" s="2" t="n">
        <v>1617</v>
      </c>
      <c r="E57" s="2" t="n">
        <v>935</v>
      </c>
      <c r="F57" s="2" t="n">
        <v>745</v>
      </c>
      <c r="G57" s="3" t="n">
        <v>0.4</v>
      </c>
      <c r="H57" s="2" t="n">
        <v>40</v>
      </c>
      <c r="I57" s="2" t="s">
        <v>44</v>
      </c>
      <c r="J57" s="2" t="n">
        <v>1052</v>
      </c>
      <c r="K57" s="2" t="n">
        <f aca="false">E57-J57</f>
        <v>-117</v>
      </c>
      <c r="L57" s="2"/>
      <c r="M57" s="2"/>
      <c r="N57" s="2" t="n">
        <v>15.5</v>
      </c>
      <c r="O57" s="2"/>
      <c r="P57" s="2"/>
      <c r="Q57" s="2" t="n">
        <f aca="false">E57/5</f>
        <v>187</v>
      </c>
      <c r="R57" s="9" t="n">
        <f aca="false">10*Q57-P57-O57-N57-F57</f>
        <v>1109.5</v>
      </c>
      <c r="S57" s="9" t="n">
        <f aca="false">R57</f>
        <v>1109.5</v>
      </c>
      <c r="T57" s="9" t="n">
        <f aca="false">S57-U57</f>
        <v>1109.5</v>
      </c>
      <c r="U57" s="9"/>
      <c r="V57" s="9"/>
      <c r="W57" s="2"/>
      <c r="X57" s="2" t="n">
        <f aca="false">(F57+N57+O57+P57+S57)/Q57</f>
        <v>10</v>
      </c>
      <c r="Y57" s="2" t="n">
        <f aca="false">(F57+N57+O57+P57)/Q57</f>
        <v>4.0668449197861</v>
      </c>
      <c r="Z57" s="2" t="n">
        <v>147.5</v>
      </c>
      <c r="AA57" s="2" t="n">
        <v>168.333333333333</v>
      </c>
      <c r="AB57" s="2" t="n">
        <v>154</v>
      </c>
      <c r="AC57" s="2" t="n">
        <v>160.6</v>
      </c>
      <c r="AD57" s="2" t="n">
        <v>171.8</v>
      </c>
      <c r="AE57" s="2" t="n">
        <v>175.6</v>
      </c>
      <c r="AF57" s="2" t="n">
        <v>190.6</v>
      </c>
      <c r="AG57" s="2" t="n">
        <v>187.2</v>
      </c>
      <c r="AH57" s="2" t="n">
        <v>169.6</v>
      </c>
      <c r="AI57" s="2" t="n">
        <v>172.4</v>
      </c>
      <c r="AJ57" s="2" t="n">
        <v>160.6</v>
      </c>
      <c r="AK57" s="2"/>
      <c r="AL57" s="2" t="n">
        <f aca="false">ROUND(T57*G57,0)</f>
        <v>444</v>
      </c>
      <c r="AM57" s="2" t="n">
        <f aca="false">ROUND(U57*G57,0)</f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customFormat="false" ht="13.8" hidden="false" customHeight="false" outlineLevel="0" collapsed="false">
      <c r="A58" s="2" t="s">
        <v>113</v>
      </c>
      <c r="B58" s="2" t="s">
        <v>48</v>
      </c>
      <c r="C58" s="2" t="n">
        <v>364</v>
      </c>
      <c r="D58" s="2" t="n">
        <v>1164</v>
      </c>
      <c r="E58" s="2" t="n">
        <v>925</v>
      </c>
      <c r="F58" s="2" t="n">
        <v>459</v>
      </c>
      <c r="G58" s="3" t="n">
        <v>0.4</v>
      </c>
      <c r="H58" s="2" t="n">
        <v>40</v>
      </c>
      <c r="I58" s="2" t="s">
        <v>44</v>
      </c>
      <c r="J58" s="2" t="n">
        <v>927</v>
      </c>
      <c r="K58" s="2" t="n">
        <f aca="false">E58-J58</f>
        <v>-2</v>
      </c>
      <c r="L58" s="2"/>
      <c r="M58" s="2"/>
      <c r="N58" s="2" t="n">
        <v>100</v>
      </c>
      <c r="O58" s="2" t="n">
        <v>150</v>
      </c>
      <c r="P58" s="2"/>
      <c r="Q58" s="2" t="n">
        <f aca="false">E58/5</f>
        <v>185</v>
      </c>
      <c r="R58" s="9" t="n">
        <f aca="false">10*Q58-P58-O58-N58-F58</f>
        <v>1141</v>
      </c>
      <c r="S58" s="9" t="n">
        <f aca="false">R58</f>
        <v>1141</v>
      </c>
      <c r="T58" s="9" t="n">
        <f aca="false">S58-U58</f>
        <v>1141</v>
      </c>
      <c r="U58" s="9"/>
      <c r="V58" s="9"/>
      <c r="W58" s="2"/>
      <c r="X58" s="2" t="n">
        <f aca="false">(F58+N58+O58+P58+S58)/Q58</f>
        <v>10</v>
      </c>
      <c r="Y58" s="2" t="n">
        <f aca="false">(F58+N58+O58+P58)/Q58</f>
        <v>3.83243243243243</v>
      </c>
      <c r="Z58" s="2" t="n">
        <v>138.75</v>
      </c>
      <c r="AA58" s="2" t="n">
        <v>138</v>
      </c>
      <c r="AB58" s="2" t="n">
        <v>120.8</v>
      </c>
      <c r="AC58" s="2" t="n">
        <v>126.4</v>
      </c>
      <c r="AD58" s="2" t="n">
        <v>148</v>
      </c>
      <c r="AE58" s="2" t="n">
        <v>149.8</v>
      </c>
      <c r="AF58" s="2" t="n">
        <v>152.6</v>
      </c>
      <c r="AG58" s="2" t="n">
        <v>149</v>
      </c>
      <c r="AH58" s="2" t="n">
        <v>155.8</v>
      </c>
      <c r="AI58" s="2" t="n">
        <v>159.4</v>
      </c>
      <c r="AJ58" s="2" t="n">
        <v>132.4</v>
      </c>
      <c r="AK58" s="2"/>
      <c r="AL58" s="2" t="n">
        <f aca="false">ROUND(T58*G58,0)</f>
        <v>456</v>
      </c>
      <c r="AM58" s="2" t="n">
        <f aca="false">ROUND(U58*G58,0)</f>
        <v>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customFormat="false" ht="13.8" hidden="false" customHeight="false" outlineLevel="0" collapsed="false">
      <c r="A59" s="2" t="s">
        <v>114</v>
      </c>
      <c r="B59" s="2" t="s">
        <v>43</v>
      </c>
      <c r="C59" s="2" t="n">
        <v>551.566</v>
      </c>
      <c r="D59" s="2" t="n">
        <v>525.584</v>
      </c>
      <c r="E59" s="2" t="n">
        <v>593.581</v>
      </c>
      <c r="F59" s="2" t="n">
        <v>346.363</v>
      </c>
      <c r="G59" s="3" t="n">
        <v>1</v>
      </c>
      <c r="H59" s="2" t="n">
        <v>40</v>
      </c>
      <c r="I59" s="2" t="s">
        <v>44</v>
      </c>
      <c r="J59" s="2" t="n">
        <v>587.65</v>
      </c>
      <c r="K59" s="2" t="n">
        <f aca="false">E59-J59</f>
        <v>5.93100000000004</v>
      </c>
      <c r="L59" s="2"/>
      <c r="M59" s="2"/>
      <c r="N59" s="2" t="n">
        <v>100</v>
      </c>
      <c r="O59" s="2" t="n">
        <v>100</v>
      </c>
      <c r="P59" s="2"/>
      <c r="Q59" s="2" t="n">
        <f aca="false">E59/5</f>
        <v>118.7162</v>
      </c>
      <c r="R59" s="9" t="n">
        <f aca="false">10*Q59-P59-O59-N59-F59</f>
        <v>640.799</v>
      </c>
      <c r="S59" s="9" t="n">
        <v>500</v>
      </c>
      <c r="T59" s="9" t="n">
        <f aca="false">S59-U59</f>
        <v>500</v>
      </c>
      <c r="U59" s="9"/>
      <c r="V59" s="9" t="n">
        <v>500</v>
      </c>
      <c r="W59" s="2" t="s">
        <v>115</v>
      </c>
      <c r="X59" s="2" t="n">
        <f aca="false">(F59+N59+O59+P59+S59)/Q59</f>
        <v>8.8139866336692</v>
      </c>
      <c r="Y59" s="2" t="n">
        <f aca="false">(F59+N59+O59+P59)/Q59</f>
        <v>4.60226152791279</v>
      </c>
      <c r="Z59" s="2" t="n">
        <v>119.9225</v>
      </c>
      <c r="AA59" s="2" t="n">
        <v>129.973666666667</v>
      </c>
      <c r="AB59" s="2" t="n">
        <v>184.1086</v>
      </c>
      <c r="AC59" s="2" t="n">
        <v>174.3466</v>
      </c>
      <c r="AD59" s="2" t="n">
        <v>136.9784</v>
      </c>
      <c r="AE59" s="2" t="n">
        <v>150.6536</v>
      </c>
      <c r="AF59" s="2" t="n">
        <v>119.8878</v>
      </c>
      <c r="AG59" s="2" t="n">
        <v>100.7652</v>
      </c>
      <c r="AH59" s="2" t="n">
        <v>121.0952</v>
      </c>
      <c r="AI59" s="2" t="n">
        <v>111.0506</v>
      </c>
      <c r="AJ59" s="2" t="n">
        <v>85.4046</v>
      </c>
      <c r="AK59" s="2" t="s">
        <v>91</v>
      </c>
      <c r="AL59" s="2" t="n">
        <f aca="false">ROUND(T59*G59,0)</f>
        <v>500</v>
      </c>
      <c r="AM59" s="2" t="n">
        <f aca="false">ROUND(U59*G59,0)</f>
        <v>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customFormat="false" ht="13.8" hidden="false" customHeight="false" outlineLevel="0" collapsed="false">
      <c r="A60" s="2" t="s">
        <v>116</v>
      </c>
      <c r="B60" s="2" t="s">
        <v>43</v>
      </c>
      <c r="C60" s="2" t="n">
        <v>409.969</v>
      </c>
      <c r="D60" s="2" t="n">
        <v>354.252</v>
      </c>
      <c r="E60" s="2" t="n">
        <v>414.517</v>
      </c>
      <c r="F60" s="2" t="n">
        <v>267.752</v>
      </c>
      <c r="G60" s="3" t="n">
        <v>1</v>
      </c>
      <c r="H60" s="2" t="n">
        <v>40</v>
      </c>
      <c r="I60" s="2" t="s">
        <v>44</v>
      </c>
      <c r="J60" s="2" t="n">
        <v>409.75</v>
      </c>
      <c r="K60" s="2" t="n">
        <f aca="false">E60-J60</f>
        <v>4.767</v>
      </c>
      <c r="L60" s="2"/>
      <c r="M60" s="2"/>
      <c r="N60" s="2" t="n">
        <v>100</v>
      </c>
      <c r="O60" s="2" t="n">
        <v>100</v>
      </c>
      <c r="P60" s="2"/>
      <c r="Q60" s="2" t="n">
        <f aca="false">E60/5</f>
        <v>82.9034</v>
      </c>
      <c r="R60" s="9" t="n">
        <f aca="false">10*Q60-P60-O60-N60-F60</f>
        <v>361.282</v>
      </c>
      <c r="S60" s="9" t="n">
        <f aca="false">R60</f>
        <v>361.282</v>
      </c>
      <c r="T60" s="9" t="n">
        <f aca="false">S60-U60</f>
        <v>361.282</v>
      </c>
      <c r="U60" s="9"/>
      <c r="V60" s="9"/>
      <c r="W60" s="2"/>
      <c r="X60" s="2" t="n">
        <f aca="false">(F60+N60+O60+P60+S60)/Q60</f>
        <v>10</v>
      </c>
      <c r="Y60" s="2" t="n">
        <f aca="false">(F60+N60+O60+P60)/Q60</f>
        <v>5.64213289201649</v>
      </c>
      <c r="Z60" s="2" t="n">
        <v>95.43675</v>
      </c>
      <c r="AA60" s="2" t="n">
        <v>104.789</v>
      </c>
      <c r="AB60" s="2" t="n">
        <v>123.269</v>
      </c>
      <c r="AC60" s="2" t="n">
        <v>105.8384</v>
      </c>
      <c r="AD60" s="2" t="n">
        <v>110.2942</v>
      </c>
      <c r="AE60" s="2" t="n">
        <v>124.3514</v>
      </c>
      <c r="AF60" s="2" t="n">
        <v>91.1002</v>
      </c>
      <c r="AG60" s="2" t="n">
        <v>74.0424</v>
      </c>
      <c r="AH60" s="2" t="n">
        <v>106.5488</v>
      </c>
      <c r="AI60" s="2" t="n">
        <v>95.0116</v>
      </c>
      <c r="AJ60" s="2" t="n">
        <v>65.651</v>
      </c>
      <c r="AK60" s="2" t="s">
        <v>91</v>
      </c>
      <c r="AL60" s="2" t="n">
        <f aca="false">ROUND(T60*G60,0)</f>
        <v>361</v>
      </c>
      <c r="AM60" s="2" t="n">
        <f aca="false">ROUND(U60*G60,0)</f>
        <v>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customFormat="false" ht="13.8" hidden="false" customHeight="false" outlineLevel="0" collapsed="false">
      <c r="A61" s="2" t="s">
        <v>117</v>
      </c>
      <c r="B61" s="2" t="s">
        <v>43</v>
      </c>
      <c r="C61" s="2" t="n">
        <v>262.873</v>
      </c>
      <c r="D61" s="2" t="n">
        <v>533.419</v>
      </c>
      <c r="E61" s="2" t="n">
        <v>423.417</v>
      </c>
      <c r="F61" s="2" t="n">
        <v>286.944</v>
      </c>
      <c r="G61" s="3" t="n">
        <v>1</v>
      </c>
      <c r="H61" s="2" t="n">
        <v>40</v>
      </c>
      <c r="I61" s="2" t="s">
        <v>44</v>
      </c>
      <c r="J61" s="2" t="n">
        <v>417.9</v>
      </c>
      <c r="K61" s="2" t="n">
        <f aca="false">E61-J61</f>
        <v>5.517</v>
      </c>
      <c r="L61" s="2"/>
      <c r="M61" s="2"/>
      <c r="N61" s="2" t="n">
        <v>100</v>
      </c>
      <c r="O61" s="2" t="n">
        <v>100</v>
      </c>
      <c r="P61" s="2"/>
      <c r="Q61" s="2" t="n">
        <f aca="false">E61/5</f>
        <v>84.6834</v>
      </c>
      <c r="R61" s="9" t="n">
        <f aca="false">10*Q61-P61-O61-N61-F61</f>
        <v>359.89</v>
      </c>
      <c r="S61" s="9" t="n">
        <f aca="false">R61</f>
        <v>359.89</v>
      </c>
      <c r="T61" s="9" t="n">
        <f aca="false">S61-U61</f>
        <v>359.89</v>
      </c>
      <c r="U61" s="9"/>
      <c r="V61" s="9"/>
      <c r="W61" s="2"/>
      <c r="X61" s="2" t="n">
        <f aca="false">(F61+N61+O61+P61+S61)/Q61</f>
        <v>10</v>
      </c>
      <c r="Y61" s="2" t="n">
        <f aca="false">(F61+N61+O61+P61)/Q61</f>
        <v>5.7501706355673</v>
      </c>
      <c r="Z61" s="2" t="n">
        <v>96.11425</v>
      </c>
      <c r="AA61" s="2" t="n">
        <v>103.018333333333</v>
      </c>
      <c r="AB61" s="2" t="n">
        <v>141.2324</v>
      </c>
      <c r="AC61" s="2" t="n">
        <v>107.478</v>
      </c>
      <c r="AD61" s="2" t="n">
        <v>107.0954</v>
      </c>
      <c r="AE61" s="2" t="n">
        <v>120.406</v>
      </c>
      <c r="AF61" s="2" t="n">
        <v>100.101</v>
      </c>
      <c r="AG61" s="2" t="n">
        <v>81.6416</v>
      </c>
      <c r="AH61" s="2" t="n">
        <v>100.2462</v>
      </c>
      <c r="AI61" s="2" t="n">
        <v>91.5248</v>
      </c>
      <c r="AJ61" s="2" t="n">
        <v>72.5846</v>
      </c>
      <c r="AK61" s="2" t="s">
        <v>91</v>
      </c>
      <c r="AL61" s="2" t="n">
        <f aca="false">ROUND(T61*G61,0)</f>
        <v>360</v>
      </c>
      <c r="AM61" s="2" t="n">
        <f aca="false">ROUND(U61*G61,0)</f>
        <v>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customFormat="false" ht="13.8" hidden="false" customHeight="false" outlineLevel="0" collapsed="false">
      <c r="A62" s="2" t="s">
        <v>118</v>
      </c>
      <c r="B62" s="2" t="s">
        <v>43</v>
      </c>
      <c r="C62" s="2" t="n">
        <v>96.849</v>
      </c>
      <c r="D62" s="2" t="n">
        <v>238.469</v>
      </c>
      <c r="E62" s="2" t="n">
        <v>126.093</v>
      </c>
      <c r="F62" s="2" t="n">
        <v>182.353</v>
      </c>
      <c r="G62" s="3" t="n">
        <v>1</v>
      </c>
      <c r="H62" s="2" t="n">
        <v>30</v>
      </c>
      <c r="I62" s="2" t="s">
        <v>44</v>
      </c>
      <c r="J62" s="2" t="n">
        <v>139.35</v>
      </c>
      <c r="K62" s="2" t="n">
        <f aca="false">E62-J62</f>
        <v>-13.257</v>
      </c>
      <c r="L62" s="2"/>
      <c r="M62" s="2"/>
      <c r="N62" s="2" t="n">
        <v>127.109</v>
      </c>
      <c r="O62" s="2"/>
      <c r="P62" s="2"/>
      <c r="Q62" s="2" t="n">
        <f aca="false">E62/5</f>
        <v>25.2186</v>
      </c>
      <c r="R62" s="9"/>
      <c r="S62" s="9" t="n">
        <f aca="false">R62</f>
        <v>0</v>
      </c>
      <c r="T62" s="9" t="n">
        <f aca="false">S62-U62</f>
        <v>0</v>
      </c>
      <c r="U62" s="9"/>
      <c r="V62" s="9"/>
      <c r="W62" s="2"/>
      <c r="X62" s="2" t="n">
        <f aca="false">(F62+N62+O62+P62+S62)/Q62</f>
        <v>12.2711807951274</v>
      </c>
      <c r="Y62" s="2" t="n">
        <f aca="false">(F62+N62+O62+P62)/Q62</f>
        <v>12.2711807951274</v>
      </c>
      <c r="Z62" s="2" t="n">
        <v>34.731</v>
      </c>
      <c r="AA62" s="2" t="n">
        <v>30.293</v>
      </c>
      <c r="AB62" s="2" t="n">
        <v>20.1008</v>
      </c>
      <c r="AC62" s="2" t="n">
        <v>28.9154</v>
      </c>
      <c r="AD62" s="2" t="n">
        <v>21.489</v>
      </c>
      <c r="AE62" s="2" t="n">
        <v>21.4678</v>
      </c>
      <c r="AF62" s="2" t="n">
        <v>20.6246</v>
      </c>
      <c r="AG62" s="2" t="n">
        <v>21.7408</v>
      </c>
      <c r="AH62" s="2" t="n">
        <v>30.3852</v>
      </c>
      <c r="AI62" s="2" t="n">
        <v>25.074</v>
      </c>
      <c r="AJ62" s="2" t="n">
        <v>26.0716</v>
      </c>
      <c r="AK62" s="2" t="s">
        <v>119</v>
      </c>
      <c r="AL62" s="2" t="n">
        <f aca="false">ROUND(T62*G62,0)</f>
        <v>0</v>
      </c>
      <c r="AM62" s="2" t="n">
        <f aca="false">ROUND(U62*G62,0)</f>
        <v>0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customFormat="false" ht="13.8" hidden="false" customHeight="false" outlineLevel="0" collapsed="false">
      <c r="A63" s="2" t="s">
        <v>120</v>
      </c>
      <c r="B63" s="2" t="s">
        <v>48</v>
      </c>
      <c r="C63" s="2" t="n">
        <v>29</v>
      </c>
      <c r="D63" s="2" t="n">
        <v>198</v>
      </c>
      <c r="E63" s="2" t="n">
        <v>36</v>
      </c>
      <c r="F63" s="2" t="n">
        <v>191</v>
      </c>
      <c r="G63" s="3" t="n">
        <v>0.6</v>
      </c>
      <c r="H63" s="2" t="n">
        <v>60</v>
      </c>
      <c r="I63" s="2" t="s">
        <v>44</v>
      </c>
      <c r="J63" s="2" t="n">
        <v>39</v>
      </c>
      <c r="K63" s="2" t="n">
        <f aca="false">E63-J63</f>
        <v>-3</v>
      </c>
      <c r="L63" s="2"/>
      <c r="M63" s="2"/>
      <c r="N63" s="2" t="n">
        <v>68</v>
      </c>
      <c r="O63" s="2"/>
      <c r="P63" s="2"/>
      <c r="Q63" s="2" t="n">
        <f aca="false">E63/5</f>
        <v>7.2</v>
      </c>
      <c r="R63" s="9"/>
      <c r="S63" s="9" t="n">
        <f aca="false">R63</f>
        <v>0</v>
      </c>
      <c r="T63" s="9" t="n">
        <f aca="false">S63-U63</f>
        <v>0</v>
      </c>
      <c r="U63" s="9"/>
      <c r="V63" s="9"/>
      <c r="W63" s="2"/>
      <c r="X63" s="2" t="n">
        <f aca="false">(F63+N63+O63+P63+S63)/Q63</f>
        <v>35.9722222222222</v>
      </c>
      <c r="Y63" s="2" t="n">
        <f aca="false">(F63+N63+O63+P63)/Q63</f>
        <v>35.9722222222222</v>
      </c>
      <c r="Z63" s="2" t="n">
        <v>24</v>
      </c>
      <c r="AA63" s="2" t="n">
        <v>24.3333333333333</v>
      </c>
      <c r="AB63" s="2" t="n">
        <v>23.6</v>
      </c>
      <c r="AC63" s="2" t="n">
        <v>21.2</v>
      </c>
      <c r="AD63" s="2" t="n">
        <v>14</v>
      </c>
      <c r="AE63" s="2" t="n">
        <v>3.8</v>
      </c>
      <c r="AF63" s="2" t="n">
        <v>7.8</v>
      </c>
      <c r="AG63" s="2" t="n">
        <v>22.8</v>
      </c>
      <c r="AH63" s="2" t="n">
        <v>20.4</v>
      </c>
      <c r="AI63" s="2" t="n">
        <v>10.2</v>
      </c>
      <c r="AJ63" s="2" t="n">
        <v>11.6</v>
      </c>
      <c r="AK63" s="2"/>
      <c r="AL63" s="2" t="n">
        <f aca="false">ROUND(T63*G63,0)</f>
        <v>0</v>
      </c>
      <c r="AM63" s="2" t="n">
        <f aca="false">ROUND(U63*G63,0)</f>
        <v>0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customFormat="false" ht="13.8" hidden="false" customHeight="false" outlineLevel="0" collapsed="false">
      <c r="A64" s="2" t="s">
        <v>121</v>
      </c>
      <c r="B64" s="2" t="s">
        <v>48</v>
      </c>
      <c r="C64" s="2" t="n">
        <v>154</v>
      </c>
      <c r="D64" s="2" t="n">
        <v>60</v>
      </c>
      <c r="E64" s="2" t="n">
        <v>127</v>
      </c>
      <c r="F64" s="2" t="n">
        <v>82</v>
      </c>
      <c r="G64" s="3" t="n">
        <v>0.35</v>
      </c>
      <c r="H64" s="2" t="n">
        <v>50</v>
      </c>
      <c r="I64" s="2" t="s">
        <v>44</v>
      </c>
      <c r="J64" s="2" t="n">
        <v>131</v>
      </c>
      <c r="K64" s="2" t="n">
        <f aca="false">E64-J64</f>
        <v>-4</v>
      </c>
      <c r="L64" s="2"/>
      <c r="M64" s="2"/>
      <c r="N64" s="2" t="n">
        <v>136.25</v>
      </c>
      <c r="O64" s="2"/>
      <c r="P64" s="2"/>
      <c r="Q64" s="2" t="n">
        <f aca="false">E64/5</f>
        <v>25.4</v>
      </c>
      <c r="R64" s="9" t="n">
        <f aca="false">10*Q64-P64-O64-N64-F64</f>
        <v>35.75</v>
      </c>
      <c r="S64" s="9" t="n">
        <f aca="false">R64</f>
        <v>35.75</v>
      </c>
      <c r="T64" s="9" t="n">
        <f aca="false">S64-U64</f>
        <v>35.75</v>
      </c>
      <c r="U64" s="9"/>
      <c r="V64" s="9"/>
      <c r="W64" s="2"/>
      <c r="X64" s="2" t="n">
        <f aca="false">(F64+N64+O64+P64+S64)/Q64</f>
        <v>10</v>
      </c>
      <c r="Y64" s="2" t="n">
        <f aca="false">(F64+N64+O64+P64)/Q64</f>
        <v>8.59251968503937</v>
      </c>
      <c r="Z64" s="2" t="n">
        <v>32.75</v>
      </c>
      <c r="AA64" s="2" t="n">
        <v>27.3333333333333</v>
      </c>
      <c r="AB64" s="2" t="n">
        <v>39.2</v>
      </c>
      <c r="AC64" s="2" t="n">
        <v>35.6</v>
      </c>
      <c r="AD64" s="2" t="n">
        <v>31.2</v>
      </c>
      <c r="AE64" s="2" t="n">
        <v>26.4</v>
      </c>
      <c r="AF64" s="2" t="n">
        <v>24</v>
      </c>
      <c r="AG64" s="2" t="n">
        <v>32.8</v>
      </c>
      <c r="AH64" s="2" t="n">
        <v>36.8</v>
      </c>
      <c r="AI64" s="2" t="n">
        <v>30.8</v>
      </c>
      <c r="AJ64" s="2" t="n">
        <v>33.6</v>
      </c>
      <c r="AK64" s="2"/>
      <c r="AL64" s="2" t="n">
        <f aca="false">ROUND(T64*G64,0)</f>
        <v>13</v>
      </c>
      <c r="AM64" s="2" t="n">
        <f aca="false">ROUND(U64*G64,0)</f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customFormat="false" ht="13.8" hidden="false" customHeight="false" outlineLevel="0" collapsed="false">
      <c r="A65" s="2" t="s">
        <v>122</v>
      </c>
      <c r="B65" s="2" t="s">
        <v>48</v>
      </c>
      <c r="C65" s="2" t="n">
        <v>241</v>
      </c>
      <c r="D65" s="2" t="n">
        <v>850</v>
      </c>
      <c r="E65" s="2" t="n">
        <v>424</v>
      </c>
      <c r="F65" s="2" t="n">
        <v>567</v>
      </c>
      <c r="G65" s="3" t="n">
        <v>0.37</v>
      </c>
      <c r="H65" s="2" t="n">
        <v>50</v>
      </c>
      <c r="I65" s="2" t="s">
        <v>44</v>
      </c>
      <c r="J65" s="2" t="n">
        <v>452</v>
      </c>
      <c r="K65" s="2" t="n">
        <f aca="false">E65-J65</f>
        <v>-28</v>
      </c>
      <c r="L65" s="2"/>
      <c r="M65" s="2"/>
      <c r="N65" s="2" t="n">
        <v>100</v>
      </c>
      <c r="O65" s="2" t="n">
        <v>150</v>
      </c>
      <c r="P65" s="2"/>
      <c r="Q65" s="2" t="n">
        <f aca="false">E65/5</f>
        <v>84.8</v>
      </c>
      <c r="R65" s="9" t="n">
        <f aca="false">10*Q65-P65-O65-N65-F65</f>
        <v>31</v>
      </c>
      <c r="S65" s="9" t="n">
        <f aca="false">R65</f>
        <v>31</v>
      </c>
      <c r="T65" s="9" t="n">
        <f aca="false">S65-U65</f>
        <v>31</v>
      </c>
      <c r="U65" s="9"/>
      <c r="V65" s="9"/>
      <c r="W65" s="2"/>
      <c r="X65" s="2" t="n">
        <f aca="false">(F65+N65+O65+P65+S65)/Q65</f>
        <v>10</v>
      </c>
      <c r="Y65" s="2" t="n">
        <f aca="false">(F65+N65+O65+P65)/Q65</f>
        <v>9.63443396226415</v>
      </c>
      <c r="Z65" s="2" t="n">
        <v>104.75</v>
      </c>
      <c r="AA65" s="2" t="n">
        <v>98.3333333333333</v>
      </c>
      <c r="AB65" s="2" t="n">
        <v>96.6</v>
      </c>
      <c r="AC65" s="2" t="n">
        <v>72.8</v>
      </c>
      <c r="AD65" s="2" t="n">
        <v>86.2</v>
      </c>
      <c r="AE65" s="2" t="n">
        <v>82.8</v>
      </c>
      <c r="AF65" s="2" t="n">
        <v>62.2</v>
      </c>
      <c r="AG65" s="2" t="n">
        <v>62.8</v>
      </c>
      <c r="AH65" s="2" t="n">
        <v>54.6</v>
      </c>
      <c r="AI65" s="2" t="n">
        <v>50</v>
      </c>
      <c r="AJ65" s="2" t="n">
        <v>85.6</v>
      </c>
      <c r="AK65" s="2" t="s">
        <v>61</v>
      </c>
      <c r="AL65" s="2" t="n">
        <f aca="false">ROUND(T65*G65,0)</f>
        <v>11</v>
      </c>
      <c r="AM65" s="2" t="n">
        <f aca="false">ROUND(U65*G65,0)</f>
        <v>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customFormat="false" ht="13.8" hidden="false" customHeight="false" outlineLevel="0" collapsed="false">
      <c r="A66" s="2" t="s">
        <v>123</v>
      </c>
      <c r="B66" s="2" t="s">
        <v>48</v>
      </c>
      <c r="C66" s="2"/>
      <c r="D66" s="2" t="n">
        <v>120</v>
      </c>
      <c r="E66" s="2" t="n">
        <v>26</v>
      </c>
      <c r="F66" s="2" t="n">
        <v>92</v>
      </c>
      <c r="G66" s="3" t="n">
        <v>0.4</v>
      </c>
      <c r="H66" s="2" t="n">
        <v>30</v>
      </c>
      <c r="I66" s="2" t="s">
        <v>44</v>
      </c>
      <c r="J66" s="2" t="n">
        <v>57</v>
      </c>
      <c r="K66" s="2" t="n">
        <f aca="false">E66-J66</f>
        <v>-31</v>
      </c>
      <c r="L66" s="2"/>
      <c r="M66" s="2"/>
      <c r="N66" s="2" t="n">
        <v>0</v>
      </c>
      <c r="O66" s="2"/>
      <c r="P66" s="2"/>
      <c r="Q66" s="2" t="n">
        <f aca="false">E66/5</f>
        <v>5.2</v>
      </c>
      <c r="R66" s="9"/>
      <c r="S66" s="9" t="n">
        <f aca="false">R66</f>
        <v>0</v>
      </c>
      <c r="T66" s="9" t="n">
        <f aca="false">S66-U66</f>
        <v>0</v>
      </c>
      <c r="U66" s="9"/>
      <c r="V66" s="9"/>
      <c r="W66" s="2"/>
      <c r="X66" s="2" t="n">
        <f aca="false">(F66+N66+O66+P66+S66)/Q66</f>
        <v>17.6923076923077</v>
      </c>
      <c r="Y66" s="2" t="n">
        <f aca="false">(F66+N66+O66+P66)/Q66</f>
        <v>17.6923076923077</v>
      </c>
      <c r="Z66" s="2" t="n">
        <v>0</v>
      </c>
      <c r="AA66" s="2" t="n">
        <v>0</v>
      </c>
      <c r="AB66" s="2" t="n">
        <v>19</v>
      </c>
      <c r="AC66" s="2" t="n">
        <v>7.6</v>
      </c>
      <c r="AD66" s="2" t="n">
        <v>8</v>
      </c>
      <c r="AE66" s="2" t="n">
        <v>5.6</v>
      </c>
      <c r="AF66" s="2" t="n">
        <v>8.8</v>
      </c>
      <c r="AG66" s="2" t="n">
        <v>15</v>
      </c>
      <c r="AH66" s="2" t="n">
        <v>13</v>
      </c>
      <c r="AI66" s="2" t="n">
        <v>6</v>
      </c>
      <c r="AJ66" s="2" t="n">
        <v>14.4</v>
      </c>
      <c r="AK66" s="2" t="s">
        <v>61</v>
      </c>
      <c r="AL66" s="2" t="n">
        <f aca="false">ROUND(T66*G66,0)</f>
        <v>0</v>
      </c>
      <c r="AM66" s="2" t="n">
        <f aca="false">ROUND(U66*G66,0)</f>
        <v>0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customFormat="false" ht="13.8" hidden="false" customHeight="false" outlineLevel="0" collapsed="false">
      <c r="A67" s="2" t="s">
        <v>124</v>
      </c>
      <c r="B67" s="2" t="s">
        <v>48</v>
      </c>
      <c r="C67" s="2" t="n">
        <v>529</v>
      </c>
      <c r="D67" s="2"/>
      <c r="E67" s="2" t="n">
        <v>42</v>
      </c>
      <c r="F67" s="2" t="n">
        <v>487</v>
      </c>
      <c r="G67" s="3" t="n">
        <v>0.6</v>
      </c>
      <c r="H67" s="2" t="n">
        <v>55</v>
      </c>
      <c r="I67" s="2" t="s">
        <v>44</v>
      </c>
      <c r="J67" s="2" t="n">
        <v>33</v>
      </c>
      <c r="K67" s="2" t="n">
        <f aca="false">E67-J67</f>
        <v>9</v>
      </c>
      <c r="L67" s="2"/>
      <c r="M67" s="2"/>
      <c r="N67" s="2" t="n">
        <v>0</v>
      </c>
      <c r="O67" s="2"/>
      <c r="P67" s="2"/>
      <c r="Q67" s="2" t="n">
        <f aca="false">E67/5</f>
        <v>8.4</v>
      </c>
      <c r="R67" s="9"/>
      <c r="S67" s="9" t="n">
        <f aca="false">R67</f>
        <v>0</v>
      </c>
      <c r="T67" s="9" t="n">
        <f aca="false">S67-U67</f>
        <v>0</v>
      </c>
      <c r="U67" s="9"/>
      <c r="V67" s="9"/>
      <c r="W67" s="2"/>
      <c r="X67" s="2" t="n">
        <f aca="false">(F67+N67+O67+P67+S67)/Q67</f>
        <v>57.9761904761905</v>
      </c>
      <c r="Y67" s="2" t="n">
        <f aca="false">(F67+N67+O67+P67)/Q67</f>
        <v>57.9761904761905</v>
      </c>
      <c r="Z67" s="2" t="n">
        <v>9.75</v>
      </c>
      <c r="AA67" s="2" t="n">
        <v>10.3333333333333</v>
      </c>
      <c r="AB67" s="2" t="n">
        <v>41.6</v>
      </c>
      <c r="AC67" s="2" t="n">
        <v>36.2</v>
      </c>
      <c r="AD67" s="2" t="n">
        <v>68.2</v>
      </c>
      <c r="AE67" s="2" t="n">
        <v>60.4</v>
      </c>
      <c r="AF67" s="2" t="n">
        <v>28</v>
      </c>
      <c r="AG67" s="2" t="n">
        <v>39.6</v>
      </c>
      <c r="AH67" s="2" t="n">
        <v>33.8</v>
      </c>
      <c r="AI67" s="2" t="n">
        <v>24</v>
      </c>
      <c r="AJ67" s="2" t="n">
        <v>15.8</v>
      </c>
      <c r="AK67" s="12" t="s">
        <v>125</v>
      </c>
      <c r="AL67" s="2" t="n">
        <f aca="false">ROUND(T67*G67,0)</f>
        <v>0</v>
      </c>
      <c r="AM67" s="2" t="n">
        <f aca="false">ROUND(U67*G67,0)</f>
        <v>0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customFormat="false" ht="13.8" hidden="false" customHeight="false" outlineLevel="0" collapsed="false">
      <c r="A68" s="2" t="s">
        <v>126</v>
      </c>
      <c r="B68" s="2" t="s">
        <v>48</v>
      </c>
      <c r="C68" s="2" t="n">
        <v>2</v>
      </c>
      <c r="D68" s="2" t="n">
        <v>72</v>
      </c>
      <c r="E68" s="2" t="n">
        <v>15</v>
      </c>
      <c r="F68" s="2" t="n">
        <v>59</v>
      </c>
      <c r="G68" s="3" t="n">
        <v>0.45</v>
      </c>
      <c r="H68" s="2" t="n">
        <v>40</v>
      </c>
      <c r="I68" s="2" t="s">
        <v>44</v>
      </c>
      <c r="J68" s="2" t="n">
        <v>52</v>
      </c>
      <c r="K68" s="2" t="n">
        <f aca="false">E68-J68</f>
        <v>-37</v>
      </c>
      <c r="L68" s="2"/>
      <c r="M68" s="2"/>
      <c r="N68" s="2" t="n">
        <v>59.75</v>
      </c>
      <c r="O68" s="2"/>
      <c r="P68" s="2"/>
      <c r="Q68" s="2" t="n">
        <f aca="false">E68/5</f>
        <v>3</v>
      </c>
      <c r="R68" s="9"/>
      <c r="S68" s="9" t="n">
        <f aca="false">R68</f>
        <v>0</v>
      </c>
      <c r="T68" s="9" t="n">
        <f aca="false">S68-U68</f>
        <v>0</v>
      </c>
      <c r="U68" s="9"/>
      <c r="V68" s="9"/>
      <c r="W68" s="2"/>
      <c r="X68" s="2" t="n">
        <f aca="false">(F68+N68+O68+P68+S68)/Q68</f>
        <v>39.5833333333333</v>
      </c>
      <c r="Y68" s="2" t="n">
        <f aca="false">(F68+N68+O68+P68)/Q68</f>
        <v>39.5833333333333</v>
      </c>
      <c r="Z68" s="2" t="n">
        <v>11.25</v>
      </c>
      <c r="AA68" s="2" t="n">
        <v>14.3333333333333</v>
      </c>
      <c r="AB68" s="2" t="n">
        <v>11.6</v>
      </c>
      <c r="AC68" s="2" t="n">
        <v>13.4</v>
      </c>
      <c r="AD68" s="2" t="n">
        <v>14.2</v>
      </c>
      <c r="AE68" s="2" t="n">
        <v>0.6</v>
      </c>
      <c r="AF68" s="2" t="n">
        <v>0.8</v>
      </c>
      <c r="AG68" s="2" t="n">
        <v>12</v>
      </c>
      <c r="AH68" s="2" t="n">
        <v>16.2</v>
      </c>
      <c r="AI68" s="2" t="n">
        <v>9.6</v>
      </c>
      <c r="AJ68" s="2" t="n">
        <v>7.8</v>
      </c>
      <c r="AK68" s="2" t="s">
        <v>127</v>
      </c>
      <c r="AL68" s="2" t="n">
        <f aca="false">ROUND(T68*G68,0)</f>
        <v>0</v>
      </c>
      <c r="AM68" s="2" t="n">
        <f aca="false">ROUND(U68*G68,0)</f>
        <v>0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customFormat="false" ht="13.8" hidden="false" customHeight="false" outlineLevel="0" collapsed="false">
      <c r="A69" s="2" t="s">
        <v>128</v>
      </c>
      <c r="B69" s="2" t="s">
        <v>48</v>
      </c>
      <c r="C69" s="2" t="n">
        <v>307</v>
      </c>
      <c r="D69" s="2" t="n">
        <v>378</v>
      </c>
      <c r="E69" s="2" t="n">
        <v>251</v>
      </c>
      <c r="F69" s="2" t="n">
        <v>358</v>
      </c>
      <c r="G69" s="3" t="n">
        <v>0.4</v>
      </c>
      <c r="H69" s="2" t="n">
        <v>50</v>
      </c>
      <c r="I69" s="2" t="s">
        <v>44</v>
      </c>
      <c r="J69" s="2" t="n">
        <v>258</v>
      </c>
      <c r="K69" s="2" t="n">
        <f aca="false">E69-J69</f>
        <v>-7</v>
      </c>
      <c r="L69" s="2"/>
      <c r="M69" s="2"/>
      <c r="N69" s="2" t="n">
        <v>50</v>
      </c>
      <c r="O69" s="2" t="n">
        <v>100</v>
      </c>
      <c r="P69" s="2"/>
      <c r="Q69" s="2" t="n">
        <f aca="false">E69/5</f>
        <v>50.2</v>
      </c>
      <c r="R69" s="9"/>
      <c r="S69" s="9" t="n">
        <f aca="false">R69</f>
        <v>0</v>
      </c>
      <c r="T69" s="9" t="n">
        <f aca="false">S69-U69</f>
        <v>0</v>
      </c>
      <c r="U69" s="9"/>
      <c r="V69" s="9"/>
      <c r="W69" s="2"/>
      <c r="X69" s="2" t="n">
        <f aca="false">(F69+N69+O69+P69+S69)/Q69</f>
        <v>10.1195219123506</v>
      </c>
      <c r="Y69" s="2" t="n">
        <f aca="false">(F69+N69+O69+P69)/Q69</f>
        <v>10.1195219123506</v>
      </c>
      <c r="Z69" s="2" t="n">
        <v>63</v>
      </c>
      <c r="AA69" s="2" t="n">
        <v>60</v>
      </c>
      <c r="AB69" s="2" t="n">
        <v>59.4</v>
      </c>
      <c r="AC69" s="2" t="n">
        <v>68.2</v>
      </c>
      <c r="AD69" s="2" t="n">
        <v>49.2</v>
      </c>
      <c r="AE69" s="2" t="n">
        <v>24.2</v>
      </c>
      <c r="AF69" s="2" t="n">
        <v>30.6</v>
      </c>
      <c r="AG69" s="2" t="n">
        <v>61.8</v>
      </c>
      <c r="AH69" s="2" t="n">
        <v>59.4</v>
      </c>
      <c r="AI69" s="2" t="n">
        <v>18.4</v>
      </c>
      <c r="AJ69" s="2" t="n">
        <v>22.4</v>
      </c>
      <c r="AK69" s="2"/>
      <c r="AL69" s="2" t="n">
        <f aca="false">ROUND(T69*G69,0)</f>
        <v>0</v>
      </c>
      <c r="AM69" s="2" t="n">
        <f aca="false">ROUND(U69*G69,0)</f>
        <v>0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customFormat="false" ht="13.8" hidden="false" customHeight="false" outlineLevel="0" collapsed="false">
      <c r="A70" s="2" t="s">
        <v>129</v>
      </c>
      <c r="B70" s="2" t="s">
        <v>48</v>
      </c>
      <c r="C70" s="2" t="n">
        <v>47</v>
      </c>
      <c r="D70" s="2" t="n">
        <v>3</v>
      </c>
      <c r="E70" s="2" t="n">
        <v>5</v>
      </c>
      <c r="F70" s="2" t="n">
        <v>45</v>
      </c>
      <c r="G70" s="3" t="n">
        <v>0.11</v>
      </c>
      <c r="H70" s="2" t="n">
        <v>150</v>
      </c>
      <c r="I70" s="2" t="s">
        <v>44</v>
      </c>
      <c r="J70" s="2" t="n">
        <v>5</v>
      </c>
      <c r="K70" s="2" t="n">
        <f aca="false">E70-J70</f>
        <v>0</v>
      </c>
      <c r="L70" s="2"/>
      <c r="M70" s="2"/>
      <c r="N70" s="2" t="n">
        <v>0</v>
      </c>
      <c r="O70" s="2"/>
      <c r="P70" s="2"/>
      <c r="Q70" s="2" t="n">
        <f aca="false">E70/5</f>
        <v>1</v>
      </c>
      <c r="R70" s="9"/>
      <c r="S70" s="9" t="n">
        <f aca="false">R70</f>
        <v>0</v>
      </c>
      <c r="T70" s="9" t="n">
        <f aca="false">S70-U70</f>
        <v>0</v>
      </c>
      <c r="U70" s="9"/>
      <c r="V70" s="9"/>
      <c r="W70" s="2"/>
      <c r="X70" s="2" t="n">
        <f aca="false">(F70+N70+O70+P70+S70)/Q70</f>
        <v>45</v>
      </c>
      <c r="Y70" s="2" t="n">
        <f aca="false">(F70+N70+O70+P70)/Q70</f>
        <v>45</v>
      </c>
      <c r="Z70" s="2" t="n">
        <v>1</v>
      </c>
      <c r="AA70" s="2" t="n">
        <v>0.666666666666667</v>
      </c>
      <c r="AB70" s="2" t="n">
        <v>4.6</v>
      </c>
      <c r="AC70" s="2" t="n">
        <v>3.8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12" t="s">
        <v>130</v>
      </c>
      <c r="AL70" s="2" t="n">
        <f aca="false">ROUND(T70*G70,0)</f>
        <v>0</v>
      </c>
      <c r="AM70" s="2" t="n">
        <f aca="false">ROUND(U70*G70,0)</f>
        <v>0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customFormat="false" ht="13.8" hidden="false" customHeight="false" outlineLevel="0" collapsed="false">
      <c r="A71" s="16" t="s">
        <v>131</v>
      </c>
      <c r="B71" s="2" t="s">
        <v>48</v>
      </c>
      <c r="C71" s="2"/>
      <c r="D71" s="2"/>
      <c r="E71" s="2"/>
      <c r="F71" s="2"/>
      <c r="G71" s="3" t="n">
        <v>0.06</v>
      </c>
      <c r="H71" s="2" t="n">
        <v>60</v>
      </c>
      <c r="I71" s="2" t="s">
        <v>44</v>
      </c>
      <c r="J71" s="2"/>
      <c r="K71" s="2" t="n">
        <f aca="false">E71-J71</f>
        <v>0</v>
      </c>
      <c r="L71" s="2"/>
      <c r="M71" s="2"/>
      <c r="N71" s="2" t="n">
        <v>0</v>
      </c>
      <c r="O71" s="2"/>
      <c r="P71" s="2"/>
      <c r="Q71" s="2" t="n">
        <f aca="false">E71/5</f>
        <v>0</v>
      </c>
      <c r="R71" s="18" t="n">
        <v>20</v>
      </c>
      <c r="S71" s="9" t="n">
        <f aca="false">R71</f>
        <v>20</v>
      </c>
      <c r="T71" s="9" t="n">
        <f aca="false">S71-U71</f>
        <v>20</v>
      </c>
      <c r="U71" s="9"/>
      <c r="V71" s="9"/>
      <c r="W71" s="2"/>
      <c r="X71" s="2" t="e">
        <f aca="false">(F71+N71+O71+P71+S71)/Q71</f>
        <v>#DIV/0!</v>
      </c>
      <c r="Y71" s="2" t="e">
        <f aca="false">(F71+N71+O71+P71)/Q71</f>
        <v>#DIV/0!</v>
      </c>
      <c r="Z71" s="2" t="n">
        <v>0</v>
      </c>
      <c r="AA71" s="2" t="n">
        <v>0</v>
      </c>
      <c r="AB71" s="2" t="n">
        <v>16</v>
      </c>
      <c r="AC71" s="2" t="n">
        <v>15.8</v>
      </c>
      <c r="AD71" s="2" t="n">
        <v>1.8</v>
      </c>
      <c r="AE71" s="2" t="n">
        <v>6</v>
      </c>
      <c r="AF71" s="2" t="n">
        <v>6.2</v>
      </c>
      <c r="AG71" s="2" t="n">
        <v>2.2</v>
      </c>
      <c r="AH71" s="2" t="n">
        <v>0</v>
      </c>
      <c r="AI71" s="2" t="n">
        <v>0</v>
      </c>
      <c r="AJ71" s="2" t="n">
        <v>9.8</v>
      </c>
      <c r="AK71" s="19" t="s">
        <v>132</v>
      </c>
      <c r="AL71" s="2" t="n">
        <f aca="false">ROUND(T71*G71,0)</f>
        <v>1</v>
      </c>
      <c r="AM71" s="2" t="n">
        <f aca="false">ROUND(U71*G71,0)</f>
        <v>0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customFormat="false" ht="13.8" hidden="false" customHeight="false" outlineLevel="0" collapsed="false">
      <c r="A72" s="16" t="s">
        <v>133</v>
      </c>
      <c r="B72" s="2" t="s">
        <v>48</v>
      </c>
      <c r="C72" s="2"/>
      <c r="D72" s="2"/>
      <c r="E72" s="2"/>
      <c r="F72" s="2"/>
      <c r="G72" s="3" t="n">
        <v>0.15</v>
      </c>
      <c r="H72" s="2" t="n">
        <v>60</v>
      </c>
      <c r="I72" s="2" t="s">
        <v>44</v>
      </c>
      <c r="J72" s="2"/>
      <c r="K72" s="2" t="n">
        <f aca="false">E72-J72</f>
        <v>0</v>
      </c>
      <c r="L72" s="2"/>
      <c r="M72" s="2"/>
      <c r="N72" s="2" t="n">
        <v>0</v>
      </c>
      <c r="O72" s="2"/>
      <c r="P72" s="2"/>
      <c r="Q72" s="2" t="n">
        <f aca="false">E72/5</f>
        <v>0</v>
      </c>
      <c r="R72" s="18" t="n">
        <v>20</v>
      </c>
      <c r="S72" s="9" t="n">
        <f aca="false">R72</f>
        <v>20</v>
      </c>
      <c r="T72" s="9" t="n">
        <f aca="false">S72-U72</f>
        <v>20</v>
      </c>
      <c r="U72" s="9"/>
      <c r="V72" s="9"/>
      <c r="W72" s="2"/>
      <c r="X72" s="2" t="e">
        <f aca="false">(F72+N72+O72+P72+S72)/Q72</f>
        <v>#DIV/0!</v>
      </c>
      <c r="Y72" s="2" t="e">
        <f aca="false">(F72+N72+O72+P72)/Q72</f>
        <v>#DIV/0!</v>
      </c>
      <c r="Z72" s="2" t="n">
        <v>0.5</v>
      </c>
      <c r="AA72" s="2" t="n">
        <v>0.666666666666667</v>
      </c>
      <c r="AB72" s="2" t="n">
        <v>10.4</v>
      </c>
      <c r="AC72" s="2" t="n">
        <v>7.8</v>
      </c>
      <c r="AD72" s="2" t="n">
        <v>5.4</v>
      </c>
      <c r="AE72" s="2" t="n">
        <v>5.6</v>
      </c>
      <c r="AF72" s="2" t="n">
        <v>4.4</v>
      </c>
      <c r="AG72" s="2" t="n">
        <v>4.2</v>
      </c>
      <c r="AH72" s="2" t="n">
        <v>6</v>
      </c>
      <c r="AI72" s="2" t="n">
        <v>6.4</v>
      </c>
      <c r="AJ72" s="2" t="n">
        <v>1</v>
      </c>
      <c r="AK72" s="19" t="s">
        <v>132</v>
      </c>
      <c r="AL72" s="2" t="n">
        <f aca="false">ROUND(T72*G72,0)</f>
        <v>3</v>
      </c>
      <c r="AM72" s="2" t="n">
        <f aca="false">ROUND(U72*G72,0)</f>
        <v>0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customFormat="false" ht="13.8" hidden="false" customHeight="false" outlineLevel="0" collapsed="false">
      <c r="A73" s="2" t="s">
        <v>134</v>
      </c>
      <c r="B73" s="2" t="s">
        <v>48</v>
      </c>
      <c r="C73" s="2" t="n">
        <v>87</v>
      </c>
      <c r="D73" s="2" t="n">
        <v>90</v>
      </c>
      <c r="E73" s="2" t="n">
        <v>5</v>
      </c>
      <c r="F73" s="2" t="n">
        <v>132</v>
      </c>
      <c r="G73" s="3" t="n">
        <v>0.4</v>
      </c>
      <c r="H73" s="2" t="n">
        <v>55</v>
      </c>
      <c r="I73" s="2" t="s">
        <v>44</v>
      </c>
      <c r="J73" s="2" t="n">
        <v>5</v>
      </c>
      <c r="K73" s="2" t="n">
        <f aca="false">E73-J73</f>
        <v>0</v>
      </c>
      <c r="L73" s="2"/>
      <c r="M73" s="2"/>
      <c r="N73" s="2" t="n">
        <v>0</v>
      </c>
      <c r="O73" s="2"/>
      <c r="P73" s="2"/>
      <c r="Q73" s="2" t="n">
        <f aca="false">E73/5</f>
        <v>1</v>
      </c>
      <c r="R73" s="9"/>
      <c r="S73" s="9" t="n">
        <f aca="false">R73</f>
        <v>0</v>
      </c>
      <c r="T73" s="9" t="n">
        <f aca="false">S73-U73</f>
        <v>0</v>
      </c>
      <c r="U73" s="9"/>
      <c r="V73" s="9"/>
      <c r="W73" s="2"/>
      <c r="X73" s="2" t="n">
        <f aca="false">(F73+N73+O73+P73+S73)/Q73</f>
        <v>132</v>
      </c>
      <c r="Y73" s="2" t="n">
        <f aca="false">(F73+N73+O73+P73)/Q73</f>
        <v>132</v>
      </c>
      <c r="Z73" s="2" t="n">
        <v>11.25</v>
      </c>
      <c r="AA73" s="2" t="n">
        <v>14.3333333333333</v>
      </c>
      <c r="AB73" s="2" t="n">
        <v>10.6</v>
      </c>
      <c r="AC73" s="2" t="n">
        <v>10.6</v>
      </c>
      <c r="AD73" s="2" t="n">
        <v>4.8</v>
      </c>
      <c r="AE73" s="2" t="n">
        <v>4.6</v>
      </c>
      <c r="AF73" s="2" t="n">
        <v>6.8</v>
      </c>
      <c r="AG73" s="2" t="n">
        <v>6.8</v>
      </c>
      <c r="AH73" s="2" t="n">
        <v>7.2</v>
      </c>
      <c r="AI73" s="2" t="n">
        <v>6.8</v>
      </c>
      <c r="AJ73" s="2" t="n">
        <v>11.2</v>
      </c>
      <c r="AK73" s="12" t="s">
        <v>135</v>
      </c>
      <c r="AL73" s="2" t="n">
        <f aca="false">ROUND(T73*G73,0)</f>
        <v>0</v>
      </c>
      <c r="AM73" s="2" t="n">
        <f aca="false">ROUND(U73*G73,0)</f>
        <v>0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customFormat="false" ht="13.8" hidden="false" customHeight="false" outlineLevel="0" collapsed="false">
      <c r="A74" s="2" t="s">
        <v>136</v>
      </c>
      <c r="B74" s="2" t="s">
        <v>43</v>
      </c>
      <c r="C74" s="2" t="n">
        <v>164.075</v>
      </c>
      <c r="D74" s="2" t="n">
        <v>526.89</v>
      </c>
      <c r="E74" s="2" t="n">
        <v>190.402</v>
      </c>
      <c r="F74" s="2" t="n">
        <v>480.646</v>
      </c>
      <c r="G74" s="3" t="n">
        <v>1</v>
      </c>
      <c r="H74" s="2" t="n">
        <v>55</v>
      </c>
      <c r="I74" s="2" t="s">
        <v>44</v>
      </c>
      <c r="J74" s="2" t="n">
        <v>217.2</v>
      </c>
      <c r="K74" s="2" t="n">
        <f aca="false">E74-J74</f>
        <v>-26.798</v>
      </c>
      <c r="L74" s="2"/>
      <c r="M74" s="2"/>
      <c r="N74" s="2" t="n">
        <v>100</v>
      </c>
      <c r="O74" s="2" t="n">
        <v>100</v>
      </c>
      <c r="P74" s="2"/>
      <c r="Q74" s="2" t="n">
        <f aca="false">E74/5</f>
        <v>38.0804</v>
      </c>
      <c r="R74" s="9"/>
      <c r="S74" s="9" t="n">
        <f aca="false">R74</f>
        <v>0</v>
      </c>
      <c r="T74" s="9" t="n">
        <f aca="false">S74-U74</f>
        <v>0</v>
      </c>
      <c r="U74" s="9"/>
      <c r="V74" s="9"/>
      <c r="W74" s="2"/>
      <c r="X74" s="2" t="n">
        <f aca="false">(F74+N74+O74+P74+S74)/Q74</f>
        <v>17.873919391603</v>
      </c>
      <c r="Y74" s="2" t="n">
        <f aca="false">(F74+N74+O74+P74)/Q74</f>
        <v>17.873919391603</v>
      </c>
      <c r="Z74" s="2" t="n">
        <v>69.92375</v>
      </c>
      <c r="AA74" s="2" t="n">
        <v>63.0213333333333</v>
      </c>
      <c r="AB74" s="2" t="n">
        <v>47.499</v>
      </c>
      <c r="AC74" s="2" t="n">
        <v>47.6844</v>
      </c>
      <c r="AD74" s="2" t="n">
        <v>62.2144</v>
      </c>
      <c r="AE74" s="2" t="n">
        <v>61.602</v>
      </c>
      <c r="AF74" s="2" t="n">
        <v>43.5366</v>
      </c>
      <c r="AG74" s="2" t="n">
        <v>51.2386</v>
      </c>
      <c r="AH74" s="2" t="n">
        <v>59.7038</v>
      </c>
      <c r="AI74" s="2" t="n">
        <v>49.5308</v>
      </c>
      <c r="AJ74" s="2" t="n">
        <v>29.4542</v>
      </c>
      <c r="AK74" s="2" t="s">
        <v>61</v>
      </c>
      <c r="AL74" s="2" t="n">
        <f aca="false">ROUND(T74*G74,0)</f>
        <v>0</v>
      </c>
      <c r="AM74" s="2" t="n">
        <f aca="false">ROUND(U74*G74,0)</f>
        <v>0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customFormat="false" ht="13.8" hidden="false" customHeight="false" outlineLevel="0" collapsed="false">
      <c r="A75" s="2" t="s">
        <v>137</v>
      </c>
      <c r="B75" s="2" t="s">
        <v>43</v>
      </c>
      <c r="C75" s="2" t="n">
        <v>400.52</v>
      </c>
      <c r="D75" s="2" t="n">
        <v>603.392</v>
      </c>
      <c r="E75" s="2" t="n">
        <v>506.295</v>
      </c>
      <c r="F75" s="2" t="n">
        <v>434.567</v>
      </c>
      <c r="G75" s="3" t="n">
        <v>1</v>
      </c>
      <c r="H75" s="2" t="n">
        <v>50</v>
      </c>
      <c r="I75" s="2" t="s">
        <v>44</v>
      </c>
      <c r="J75" s="2" t="n">
        <v>465.05</v>
      </c>
      <c r="K75" s="2" t="n">
        <f aca="false">E75-J75</f>
        <v>41.245</v>
      </c>
      <c r="L75" s="2"/>
      <c r="M75" s="2"/>
      <c r="N75" s="2" t="n">
        <v>20.0992499999999</v>
      </c>
      <c r="O75" s="2" t="n">
        <v>30</v>
      </c>
      <c r="P75" s="2"/>
      <c r="Q75" s="2" t="n">
        <f aca="false">E75/5</f>
        <v>101.259</v>
      </c>
      <c r="R75" s="9" t="n">
        <f aca="false">10*Q75-P75-O75-N75-F75</f>
        <v>527.92375</v>
      </c>
      <c r="S75" s="9" t="n">
        <f aca="false">R75</f>
        <v>527.92375</v>
      </c>
      <c r="T75" s="9" t="n">
        <f aca="false">S75-U75</f>
        <v>527.92375</v>
      </c>
      <c r="U75" s="9"/>
      <c r="V75" s="9"/>
      <c r="W75" s="2"/>
      <c r="X75" s="2" t="n">
        <f aca="false">(F75+N75+O75+P75+S75)/Q75</f>
        <v>10</v>
      </c>
      <c r="Y75" s="2" t="n">
        <f aca="false">(F75+N75+O75+P75)/Q75</f>
        <v>4.78640170256471</v>
      </c>
      <c r="Z75" s="2" t="n">
        <v>82.73575</v>
      </c>
      <c r="AA75" s="2" t="n">
        <v>91.6416666666667</v>
      </c>
      <c r="AB75" s="2" t="n">
        <v>87.015</v>
      </c>
      <c r="AC75" s="2" t="n">
        <v>86.9856</v>
      </c>
      <c r="AD75" s="2" t="n">
        <v>81.7664</v>
      </c>
      <c r="AE75" s="2" t="n">
        <v>90.6292</v>
      </c>
      <c r="AF75" s="2" t="n">
        <v>99.0658</v>
      </c>
      <c r="AG75" s="2" t="n">
        <v>84.2586</v>
      </c>
      <c r="AH75" s="2" t="n">
        <v>76.9368</v>
      </c>
      <c r="AI75" s="2" t="n">
        <v>68.8276</v>
      </c>
      <c r="AJ75" s="2" t="n">
        <v>54.6322</v>
      </c>
      <c r="AK75" s="2" t="s">
        <v>49</v>
      </c>
      <c r="AL75" s="2" t="n">
        <f aca="false">ROUND(T75*G75,0)</f>
        <v>528</v>
      </c>
      <c r="AM75" s="2" t="n">
        <f aca="false">ROUND(U75*G75,0)</f>
        <v>0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customFormat="false" ht="13.8" hidden="false" customHeight="false" outlineLevel="0" collapsed="false">
      <c r="A76" s="2" t="s">
        <v>138</v>
      </c>
      <c r="B76" s="2" t="s">
        <v>48</v>
      </c>
      <c r="C76" s="2" t="n">
        <v>56</v>
      </c>
      <c r="D76" s="2"/>
      <c r="E76" s="2" t="n">
        <v>15</v>
      </c>
      <c r="F76" s="2" t="n">
        <v>40</v>
      </c>
      <c r="G76" s="3" t="n">
        <v>0.2</v>
      </c>
      <c r="H76" s="2" t="n">
        <v>40</v>
      </c>
      <c r="I76" s="2" t="s">
        <v>44</v>
      </c>
      <c r="J76" s="2" t="n">
        <v>15</v>
      </c>
      <c r="K76" s="2" t="n">
        <f aca="false">E76-J76</f>
        <v>0</v>
      </c>
      <c r="L76" s="2"/>
      <c r="M76" s="2"/>
      <c r="N76" s="2" t="n">
        <v>0</v>
      </c>
      <c r="O76" s="2"/>
      <c r="P76" s="2"/>
      <c r="Q76" s="2" t="n">
        <f aca="false">E76/5</f>
        <v>3</v>
      </c>
      <c r="R76" s="9"/>
      <c r="S76" s="9" t="n">
        <f aca="false">R76</f>
        <v>0</v>
      </c>
      <c r="T76" s="9" t="n">
        <f aca="false">S76-U76</f>
        <v>0</v>
      </c>
      <c r="U76" s="9"/>
      <c r="V76" s="9"/>
      <c r="W76" s="2"/>
      <c r="X76" s="2" t="n">
        <f aca="false">(F76+N76+O76+P76+S76)/Q76</f>
        <v>13.3333333333333</v>
      </c>
      <c r="Y76" s="2" t="n">
        <f aca="false">(F76+N76+O76+P76)/Q76</f>
        <v>13.3333333333333</v>
      </c>
      <c r="Z76" s="2" t="n">
        <v>1.25</v>
      </c>
      <c r="AA76" s="2" t="n">
        <v>1.66666666666667</v>
      </c>
      <c r="AB76" s="2" t="n">
        <v>-1.6</v>
      </c>
      <c r="AC76" s="2" t="n">
        <v>11.8</v>
      </c>
      <c r="AD76" s="2" t="n">
        <v>0.4</v>
      </c>
      <c r="AE76" s="2" t="n">
        <v>0.8</v>
      </c>
      <c r="AF76" s="2" t="n">
        <v>4.2</v>
      </c>
      <c r="AG76" s="2" t="n">
        <v>3.8</v>
      </c>
      <c r="AH76" s="2" t="n">
        <v>1.8</v>
      </c>
      <c r="AI76" s="2" t="n">
        <v>0</v>
      </c>
      <c r="AJ76" s="2" t="n">
        <v>6</v>
      </c>
      <c r="AK76" s="20" t="s">
        <v>56</v>
      </c>
      <c r="AL76" s="2" t="n">
        <f aca="false">ROUND(T76*G76,0)</f>
        <v>0</v>
      </c>
      <c r="AM76" s="2" t="n">
        <f aca="false">ROUND(U76*G76,0)</f>
        <v>0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customFormat="false" ht="13.8" hidden="false" customHeight="false" outlineLevel="0" collapsed="false">
      <c r="A77" s="13" t="s">
        <v>139</v>
      </c>
      <c r="B77" s="13" t="s">
        <v>48</v>
      </c>
      <c r="C77" s="13"/>
      <c r="D77" s="13"/>
      <c r="E77" s="13"/>
      <c r="F77" s="13"/>
      <c r="G77" s="14" t="n">
        <v>0</v>
      </c>
      <c r="H77" s="13" t="n">
        <v>35</v>
      </c>
      <c r="I77" s="13" t="s">
        <v>44</v>
      </c>
      <c r="J77" s="13" t="n">
        <v>6</v>
      </c>
      <c r="K77" s="13" t="n">
        <f aca="false">E77-J77</f>
        <v>-6</v>
      </c>
      <c r="L77" s="13"/>
      <c r="M77" s="13"/>
      <c r="N77" s="13"/>
      <c r="O77" s="13"/>
      <c r="P77" s="13"/>
      <c r="Q77" s="13" t="n">
        <f aca="false">E77/5</f>
        <v>0</v>
      </c>
      <c r="R77" s="15"/>
      <c r="S77" s="9" t="n">
        <f aca="false">R77</f>
        <v>0</v>
      </c>
      <c r="T77" s="9" t="n">
        <f aca="false">S77-U77</f>
        <v>0</v>
      </c>
      <c r="U77" s="9"/>
      <c r="V77" s="15"/>
      <c r="W77" s="13"/>
      <c r="X77" s="2" t="e">
        <f aca="false">(F77+N77+O77+P77+S77)/Q77</f>
        <v>#DIV/0!</v>
      </c>
      <c r="Y77" s="13" t="e">
        <f aca="false">(F77+N77+O77+P77)/Q77</f>
        <v>#DIV/0!</v>
      </c>
      <c r="Z77" s="13" t="n">
        <v>0</v>
      </c>
      <c r="AA77" s="13" t="n">
        <v>0</v>
      </c>
      <c r="AB77" s="13" t="n">
        <v>-1.8</v>
      </c>
      <c r="AC77" s="13" t="n">
        <v>-4</v>
      </c>
      <c r="AD77" s="13" t="n">
        <v>7.6</v>
      </c>
      <c r="AE77" s="13" t="n">
        <v>10.6</v>
      </c>
      <c r="AF77" s="13" t="n">
        <v>10.4</v>
      </c>
      <c r="AG77" s="13" t="n">
        <v>10.4</v>
      </c>
      <c r="AH77" s="13" t="n">
        <v>10.2</v>
      </c>
      <c r="AI77" s="13" t="n">
        <v>6.8</v>
      </c>
      <c r="AJ77" s="13" t="n">
        <v>11.6</v>
      </c>
      <c r="AK77" s="13" t="s">
        <v>100</v>
      </c>
      <c r="AL77" s="2" t="n">
        <f aca="false">ROUND(T77*G77,0)</f>
        <v>0</v>
      </c>
      <c r="AM77" s="2" t="n">
        <f aca="false">ROUND(U77*G77,0)</f>
        <v>0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customFormat="false" ht="13.8" hidden="false" customHeight="false" outlineLevel="0" collapsed="false">
      <c r="A78" s="2" t="s">
        <v>140</v>
      </c>
      <c r="B78" s="2" t="s">
        <v>43</v>
      </c>
      <c r="C78" s="2" t="n">
        <v>891.836</v>
      </c>
      <c r="D78" s="2" t="n">
        <v>1386.98</v>
      </c>
      <c r="E78" s="2" t="n">
        <v>1029.075</v>
      </c>
      <c r="F78" s="2" t="n">
        <v>1006.436</v>
      </c>
      <c r="G78" s="3" t="n">
        <v>1</v>
      </c>
      <c r="H78" s="2" t="n">
        <v>60</v>
      </c>
      <c r="I78" s="2" t="s">
        <v>44</v>
      </c>
      <c r="J78" s="2" t="n">
        <v>1048.65</v>
      </c>
      <c r="K78" s="2" t="n">
        <f aca="false">E78-J78</f>
        <v>-19.575</v>
      </c>
      <c r="L78" s="2"/>
      <c r="M78" s="2"/>
      <c r="N78" s="2" t="n">
        <v>350</v>
      </c>
      <c r="O78" s="2"/>
      <c r="P78" s="2"/>
      <c r="Q78" s="2" t="n">
        <f aca="false">E78/5</f>
        <v>205.815</v>
      </c>
      <c r="R78" s="9" t="n">
        <f aca="false">10*Q78-P78-O78-N78-F78</f>
        <v>701.714</v>
      </c>
      <c r="S78" s="9" t="n">
        <f aca="false">R78</f>
        <v>701.714</v>
      </c>
      <c r="T78" s="9" t="n">
        <f aca="false">S78-U78</f>
        <v>701.714</v>
      </c>
      <c r="U78" s="9"/>
      <c r="V78" s="9"/>
      <c r="W78" s="2"/>
      <c r="X78" s="2" t="n">
        <f aca="false">(F78+N78+O78+P78+S78)/Q78</f>
        <v>10</v>
      </c>
      <c r="Y78" s="2" t="n">
        <f aca="false">(F78+N78+O78+P78)/Q78</f>
        <v>6.59055948303088</v>
      </c>
      <c r="Z78" s="2" t="n">
        <v>201.72525</v>
      </c>
      <c r="AA78" s="2" t="n">
        <v>203.245</v>
      </c>
      <c r="AB78" s="2" t="n">
        <v>200.6622</v>
      </c>
      <c r="AC78" s="2" t="n">
        <v>169.4832</v>
      </c>
      <c r="AD78" s="2" t="n">
        <v>118.4112</v>
      </c>
      <c r="AE78" s="2" t="n">
        <v>130.2676</v>
      </c>
      <c r="AF78" s="2" t="n">
        <v>132.4002</v>
      </c>
      <c r="AG78" s="2" t="n">
        <v>126.567</v>
      </c>
      <c r="AH78" s="2" t="n">
        <v>149.2836</v>
      </c>
      <c r="AI78" s="2" t="n">
        <v>157.0702</v>
      </c>
      <c r="AJ78" s="2" t="n">
        <v>187.5066</v>
      </c>
      <c r="AK78" s="2"/>
      <c r="AL78" s="2" t="n">
        <f aca="false">ROUND(T78*G78,0)</f>
        <v>702</v>
      </c>
      <c r="AM78" s="2" t="n">
        <f aca="false">ROUND(U78*G78,0)</f>
        <v>0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customFormat="false" ht="13.8" hidden="false" customHeight="false" outlineLevel="0" collapsed="false">
      <c r="A79" s="2" t="s">
        <v>141</v>
      </c>
      <c r="B79" s="2" t="s">
        <v>43</v>
      </c>
      <c r="C79" s="2" t="n">
        <v>1259.691</v>
      </c>
      <c r="D79" s="2" t="n">
        <v>1376.565</v>
      </c>
      <c r="E79" s="2" t="n">
        <v>1460.383</v>
      </c>
      <c r="F79" s="2" t="n">
        <v>903.013</v>
      </c>
      <c r="G79" s="3" t="n">
        <v>1</v>
      </c>
      <c r="H79" s="2" t="n">
        <v>60</v>
      </c>
      <c r="I79" s="2" t="s">
        <v>44</v>
      </c>
      <c r="J79" s="2" t="n">
        <v>1417.8</v>
      </c>
      <c r="K79" s="2" t="n">
        <f aca="false">E79-J79</f>
        <v>42.5830000000001</v>
      </c>
      <c r="L79" s="2"/>
      <c r="M79" s="2"/>
      <c r="N79" s="2" t="n">
        <v>300</v>
      </c>
      <c r="O79" s="2" t="n">
        <v>400</v>
      </c>
      <c r="P79" s="2" t="n">
        <v>500</v>
      </c>
      <c r="Q79" s="2" t="n">
        <f aca="false">E79/5</f>
        <v>292.0766</v>
      </c>
      <c r="R79" s="9" t="n">
        <f aca="false">10*Q79-P79-O79-N79-F79</f>
        <v>817.753</v>
      </c>
      <c r="S79" s="9" t="n">
        <f aca="false">R79</f>
        <v>817.753</v>
      </c>
      <c r="T79" s="9" t="n">
        <f aca="false">S79-U79</f>
        <v>617.753</v>
      </c>
      <c r="U79" s="9" t="n">
        <v>200</v>
      </c>
      <c r="V79" s="9"/>
      <c r="W79" s="2"/>
      <c r="X79" s="2" t="n">
        <f aca="false">(F79+N79+O79+P79+S79)/Q79</f>
        <v>10</v>
      </c>
      <c r="Y79" s="2" t="n">
        <f aca="false">(F79+N79+O79+P79)/Q79</f>
        <v>7.20021049272691</v>
      </c>
      <c r="Z79" s="2" t="n">
        <v>255.3545</v>
      </c>
      <c r="AA79" s="2" t="n">
        <v>253.913666666667</v>
      </c>
      <c r="AB79" s="2" t="n">
        <v>282.7082</v>
      </c>
      <c r="AC79" s="2" t="n">
        <v>281.0134</v>
      </c>
      <c r="AD79" s="2" t="n">
        <v>241.9108</v>
      </c>
      <c r="AE79" s="2" t="n">
        <v>230.6998</v>
      </c>
      <c r="AF79" s="2" t="n">
        <v>202.1124</v>
      </c>
      <c r="AG79" s="2" t="n">
        <v>185.2416</v>
      </c>
      <c r="AH79" s="2" t="n">
        <v>286.9082</v>
      </c>
      <c r="AI79" s="2" t="n">
        <v>257.7916</v>
      </c>
      <c r="AJ79" s="2" t="n">
        <v>203.9542</v>
      </c>
      <c r="AK79" s="2"/>
      <c r="AL79" s="2" t="n">
        <f aca="false">ROUND(T79*G79,0)</f>
        <v>618</v>
      </c>
      <c r="AM79" s="2" t="n">
        <f aca="false">ROUND(U79*G79,0)</f>
        <v>200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customFormat="false" ht="13.8" hidden="false" customHeight="false" outlineLevel="0" collapsed="false">
      <c r="A80" s="2" t="s">
        <v>142</v>
      </c>
      <c r="B80" s="2" t="s">
        <v>43</v>
      </c>
      <c r="C80" s="2" t="n">
        <v>2553.817</v>
      </c>
      <c r="D80" s="2" t="n">
        <v>1029.55</v>
      </c>
      <c r="E80" s="2" t="n">
        <v>1618.164</v>
      </c>
      <c r="F80" s="2" t="n">
        <v>1619.37</v>
      </c>
      <c r="G80" s="3" t="n">
        <v>1</v>
      </c>
      <c r="H80" s="2" t="n">
        <v>60</v>
      </c>
      <c r="I80" s="2" t="s">
        <v>44</v>
      </c>
      <c r="J80" s="2" t="n">
        <v>1604.8</v>
      </c>
      <c r="K80" s="2" t="n">
        <f aca="false">E80-J80</f>
        <v>13.364</v>
      </c>
      <c r="L80" s="2"/>
      <c r="M80" s="2"/>
      <c r="N80" s="2" t="n">
        <v>300</v>
      </c>
      <c r="O80" s="2" t="n">
        <v>300</v>
      </c>
      <c r="P80" s="2" t="n">
        <v>700</v>
      </c>
      <c r="Q80" s="2" t="n">
        <f aca="false">E80/5</f>
        <v>323.6328</v>
      </c>
      <c r="R80" s="9" t="n">
        <f aca="false">10*Q80-P80-O80-N80-F80</f>
        <v>316.958</v>
      </c>
      <c r="S80" s="9" t="n">
        <v>0</v>
      </c>
      <c r="T80" s="9" t="n">
        <f aca="false">S80-U80</f>
        <v>0</v>
      </c>
      <c r="U80" s="9"/>
      <c r="V80" s="9" t="n">
        <v>0</v>
      </c>
      <c r="W80" s="2" t="s">
        <v>115</v>
      </c>
      <c r="X80" s="2" t="n">
        <f aca="false">(F80+N80+O80+P80+S80)/Q80</f>
        <v>9.02062460912491</v>
      </c>
      <c r="Y80" s="2" t="n">
        <f aca="false">(F80+N80+O80+P80)/Q80</f>
        <v>9.02062460912491</v>
      </c>
      <c r="Z80" s="2" t="n">
        <v>336.2595</v>
      </c>
      <c r="AA80" s="2" t="n">
        <v>381.246</v>
      </c>
      <c r="AB80" s="2" t="n">
        <v>497.7168</v>
      </c>
      <c r="AC80" s="2" t="n">
        <v>526.89</v>
      </c>
      <c r="AD80" s="2" t="n">
        <v>235.45</v>
      </c>
      <c r="AE80" s="2" t="n">
        <v>321.6796</v>
      </c>
      <c r="AF80" s="2" t="n">
        <v>365.356</v>
      </c>
      <c r="AG80" s="2" t="n">
        <v>282.8918</v>
      </c>
      <c r="AH80" s="2" t="n">
        <v>347.3636</v>
      </c>
      <c r="AI80" s="2" t="n">
        <v>329.886</v>
      </c>
      <c r="AJ80" s="2" t="n">
        <v>466.461</v>
      </c>
      <c r="AK80" s="2" t="s">
        <v>143</v>
      </c>
      <c r="AL80" s="2" t="n">
        <f aca="false">ROUND(T80*G80,0)</f>
        <v>0</v>
      </c>
      <c r="AM80" s="2" t="n">
        <f aca="false">ROUND(U80*G80,0)</f>
        <v>0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customFormat="false" ht="13.8" hidden="false" customHeight="false" outlineLevel="0" collapsed="false">
      <c r="A81" s="2" t="s">
        <v>144</v>
      </c>
      <c r="B81" s="2" t="s">
        <v>43</v>
      </c>
      <c r="C81" s="2" t="n">
        <v>3978.27</v>
      </c>
      <c r="D81" s="2" t="n">
        <v>1821.585</v>
      </c>
      <c r="E81" s="2" t="n">
        <v>2915.49</v>
      </c>
      <c r="F81" s="2" t="n">
        <v>2366.277</v>
      </c>
      <c r="G81" s="3" t="n">
        <v>1</v>
      </c>
      <c r="H81" s="2" t="n">
        <v>60</v>
      </c>
      <c r="I81" s="2" t="s">
        <v>44</v>
      </c>
      <c r="J81" s="2" t="n">
        <v>2817.65</v>
      </c>
      <c r="K81" s="2" t="n">
        <f aca="false">E81-J81</f>
        <v>97.8399999999997</v>
      </c>
      <c r="L81" s="2"/>
      <c r="M81" s="2"/>
      <c r="N81" s="2" t="n">
        <v>500</v>
      </c>
      <c r="O81" s="2" t="n">
        <v>700</v>
      </c>
      <c r="P81" s="2" t="n">
        <v>1400</v>
      </c>
      <c r="Q81" s="2" t="n">
        <f aca="false">E81/5</f>
        <v>583.098</v>
      </c>
      <c r="R81" s="9" t="n">
        <f aca="false">10*Q81-P81-O81-N81-F81</f>
        <v>864.703</v>
      </c>
      <c r="S81" s="9" t="n">
        <f aca="false">R81</f>
        <v>864.703</v>
      </c>
      <c r="T81" s="9" t="n">
        <f aca="false">S81-U81</f>
        <v>614.703</v>
      </c>
      <c r="U81" s="9" t="n">
        <v>250</v>
      </c>
      <c r="V81" s="9"/>
      <c r="W81" s="2"/>
      <c r="X81" s="2" t="n">
        <f aca="false">(F81+N81+O81+P81+S81)/Q81</f>
        <v>10</v>
      </c>
      <c r="Y81" s="2" t="n">
        <f aca="false">(F81+N81+O81+P81)/Q81</f>
        <v>8.51705373710766</v>
      </c>
      <c r="Z81" s="2" t="n">
        <v>550.95875</v>
      </c>
      <c r="AA81" s="2" t="n">
        <v>582.666333333333</v>
      </c>
      <c r="AB81" s="2" t="n">
        <v>841.599</v>
      </c>
      <c r="AC81" s="2" t="n">
        <v>739.1724</v>
      </c>
      <c r="AD81" s="2" t="n">
        <v>507.2568</v>
      </c>
      <c r="AE81" s="2" t="n">
        <v>517.0744</v>
      </c>
      <c r="AF81" s="2" t="n">
        <v>484.2648</v>
      </c>
      <c r="AG81" s="2" t="n">
        <v>435.3992</v>
      </c>
      <c r="AH81" s="2" t="n">
        <v>533.7172</v>
      </c>
      <c r="AI81" s="2" t="n">
        <v>461.9236</v>
      </c>
      <c r="AJ81" s="2" t="n">
        <v>300</v>
      </c>
      <c r="AK81" s="2"/>
      <c r="AL81" s="2" t="n">
        <f aca="false">ROUND(T81*G81,0)</f>
        <v>615</v>
      </c>
      <c r="AM81" s="2" t="n">
        <f aca="false">ROUND(U81*G81,0)</f>
        <v>250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customFormat="false" ht="13.8" hidden="false" customHeight="false" outlineLevel="0" collapsed="false">
      <c r="A82" s="13" t="s">
        <v>145</v>
      </c>
      <c r="B82" s="13" t="s">
        <v>43</v>
      </c>
      <c r="C82" s="13"/>
      <c r="D82" s="13"/>
      <c r="E82" s="13" t="n">
        <v>-1.315</v>
      </c>
      <c r="F82" s="13"/>
      <c r="G82" s="14" t="n">
        <v>0</v>
      </c>
      <c r="H82" s="13" t="n">
        <v>55</v>
      </c>
      <c r="I82" s="13" t="s">
        <v>44</v>
      </c>
      <c r="J82" s="13"/>
      <c r="K82" s="13" t="n">
        <f aca="false">E82-J82</f>
        <v>-1.315</v>
      </c>
      <c r="L82" s="13"/>
      <c r="M82" s="13"/>
      <c r="N82" s="13"/>
      <c r="O82" s="13"/>
      <c r="P82" s="13"/>
      <c r="Q82" s="13" t="n">
        <f aca="false">E82/5</f>
        <v>-0.263</v>
      </c>
      <c r="R82" s="15"/>
      <c r="S82" s="9" t="n">
        <f aca="false">R82</f>
        <v>0</v>
      </c>
      <c r="T82" s="9" t="n">
        <f aca="false">S82-U82</f>
        <v>0</v>
      </c>
      <c r="U82" s="9"/>
      <c r="V82" s="15"/>
      <c r="W82" s="13"/>
      <c r="X82" s="2" t="n">
        <f aca="false">(F82+N82+O82+P82+S82)/Q82</f>
        <v>-0</v>
      </c>
      <c r="Y82" s="13" t="n">
        <f aca="false">(F82+N82+O82+P82)/Q82</f>
        <v>-0</v>
      </c>
      <c r="Z82" s="13" t="n">
        <v>0</v>
      </c>
      <c r="AA82" s="13" t="n">
        <v>0</v>
      </c>
      <c r="AB82" s="13" t="n">
        <v>0</v>
      </c>
      <c r="AC82" s="13" t="n">
        <v>-0.564</v>
      </c>
      <c r="AD82" s="13" t="n">
        <v>-0.546</v>
      </c>
      <c r="AE82" s="13" t="n">
        <v>-0.546</v>
      </c>
      <c r="AF82" s="13" t="n">
        <v>2.1366</v>
      </c>
      <c r="AG82" s="13" t="n">
        <v>3.7168</v>
      </c>
      <c r="AH82" s="13" t="n">
        <v>17.6312</v>
      </c>
      <c r="AI82" s="13" t="n">
        <v>9.4176</v>
      </c>
      <c r="AJ82" s="13" t="n">
        <v>2.656</v>
      </c>
      <c r="AK82" s="13" t="s">
        <v>100</v>
      </c>
      <c r="AL82" s="2" t="n">
        <f aca="false">ROUND(T82*G82,0)</f>
        <v>0</v>
      </c>
      <c r="AM82" s="2" t="n">
        <f aca="false">ROUND(U82*G82,0)</f>
        <v>0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customFormat="false" ht="13.8" hidden="false" customHeight="false" outlineLevel="0" collapsed="false">
      <c r="A83" s="13" t="s">
        <v>146</v>
      </c>
      <c r="B83" s="13" t="s">
        <v>43</v>
      </c>
      <c r="C83" s="13" t="n">
        <v>6.148</v>
      </c>
      <c r="D83" s="13" t="n">
        <v>0.542</v>
      </c>
      <c r="E83" s="13" t="n">
        <v>5.35</v>
      </c>
      <c r="F83" s="13"/>
      <c r="G83" s="14" t="n">
        <v>0</v>
      </c>
      <c r="H83" s="13" t="n">
        <v>55</v>
      </c>
      <c r="I83" s="13" t="s">
        <v>44</v>
      </c>
      <c r="J83" s="13" t="n">
        <v>7.8</v>
      </c>
      <c r="K83" s="13" t="n">
        <f aca="false">E83-J83</f>
        <v>-2.45</v>
      </c>
      <c r="L83" s="13"/>
      <c r="M83" s="13"/>
      <c r="N83" s="13" t="n">
        <v>0</v>
      </c>
      <c r="O83" s="13"/>
      <c r="P83" s="13"/>
      <c r="Q83" s="13" t="n">
        <f aca="false">E83/5</f>
        <v>1.07</v>
      </c>
      <c r="R83" s="15" t="n">
        <f aca="false">6*Q83-P83-O83-N83-F83</f>
        <v>6.42</v>
      </c>
      <c r="S83" s="9" t="n">
        <v>0</v>
      </c>
      <c r="T83" s="9" t="n">
        <f aca="false">S83-U83</f>
        <v>0</v>
      </c>
      <c r="U83" s="9"/>
      <c r="V83" s="15" t="n">
        <v>0</v>
      </c>
      <c r="W83" s="13" t="s">
        <v>147</v>
      </c>
      <c r="X83" s="2" t="n">
        <f aca="false">(F83+N83+O83+P83+S83)/Q83</f>
        <v>0</v>
      </c>
      <c r="Y83" s="13" t="n">
        <f aca="false">(F83+N83+O83+P83)/Q83</f>
        <v>0</v>
      </c>
      <c r="Z83" s="13" t="n">
        <v>0.6675</v>
      </c>
      <c r="AA83" s="13" t="n">
        <v>0.89</v>
      </c>
      <c r="AB83" s="13" t="n">
        <v>8.943</v>
      </c>
      <c r="AC83" s="13" t="n">
        <v>4.92</v>
      </c>
      <c r="AD83" s="13" t="n">
        <v>3.1024</v>
      </c>
      <c r="AE83" s="13" t="n">
        <v>4.2142</v>
      </c>
      <c r="AF83" s="13" t="n">
        <v>4.822</v>
      </c>
      <c r="AG83" s="13" t="n">
        <v>4.1334</v>
      </c>
      <c r="AH83" s="13" t="n">
        <v>2.8662</v>
      </c>
      <c r="AI83" s="13" t="n">
        <v>2.1794</v>
      </c>
      <c r="AJ83" s="13" t="n">
        <v>0.415</v>
      </c>
      <c r="AK83" s="13" t="s">
        <v>100</v>
      </c>
      <c r="AL83" s="2" t="n">
        <f aca="false">ROUND(T83*G83,0)</f>
        <v>0</v>
      </c>
      <c r="AM83" s="2" t="n">
        <f aca="false">ROUND(U83*G83,0)</f>
        <v>0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customFormat="false" ht="13.8" hidden="false" customHeight="false" outlineLevel="0" collapsed="false">
      <c r="A84" s="13" t="s">
        <v>148</v>
      </c>
      <c r="B84" s="13" t="s">
        <v>43</v>
      </c>
      <c r="C84" s="13" t="n">
        <v>2.422</v>
      </c>
      <c r="D84" s="13" t="n">
        <v>0.26</v>
      </c>
      <c r="E84" s="13" t="n">
        <v>2.682</v>
      </c>
      <c r="F84" s="13"/>
      <c r="G84" s="14" t="n">
        <v>0</v>
      </c>
      <c r="H84" s="13" t="n">
        <v>55</v>
      </c>
      <c r="I84" s="13" t="s">
        <v>44</v>
      </c>
      <c r="J84" s="13" t="n">
        <v>3.9</v>
      </c>
      <c r="K84" s="13" t="n">
        <f aca="false">E84-J84</f>
        <v>-1.218</v>
      </c>
      <c r="L84" s="13"/>
      <c r="M84" s="13"/>
      <c r="N84" s="13" t="n">
        <v>0</v>
      </c>
      <c r="O84" s="13"/>
      <c r="P84" s="13"/>
      <c r="Q84" s="13" t="n">
        <f aca="false">E84/5</f>
        <v>0.5364</v>
      </c>
      <c r="R84" s="15" t="n">
        <f aca="false">10*Q84-P84-O84-N84-F84</f>
        <v>5.364</v>
      </c>
      <c r="S84" s="9" t="n">
        <v>0</v>
      </c>
      <c r="T84" s="9" t="n">
        <f aca="false">S84-U84</f>
        <v>0</v>
      </c>
      <c r="U84" s="9"/>
      <c r="V84" s="15" t="n">
        <v>0</v>
      </c>
      <c r="W84" s="13" t="s">
        <v>147</v>
      </c>
      <c r="X84" s="2" t="n">
        <f aca="false">(F84+N84+O84+P84+S84)/Q84</f>
        <v>0</v>
      </c>
      <c r="Y84" s="13" t="n">
        <f aca="false">(F84+N84+O84+P84)/Q84</f>
        <v>0</v>
      </c>
      <c r="Z84" s="13" t="n">
        <v>0</v>
      </c>
      <c r="AA84" s="13" t="n">
        <v>0</v>
      </c>
      <c r="AB84" s="13" t="n">
        <v>0.5386</v>
      </c>
      <c r="AC84" s="13" t="n">
        <v>0.5424</v>
      </c>
      <c r="AD84" s="13" t="n">
        <v>4.0298</v>
      </c>
      <c r="AE84" s="13" t="n">
        <v>3.6432</v>
      </c>
      <c r="AF84" s="13" t="n">
        <v>2.713</v>
      </c>
      <c r="AG84" s="13" t="n">
        <v>3.6234</v>
      </c>
      <c r="AH84" s="13" t="n">
        <v>2.185</v>
      </c>
      <c r="AI84" s="13" t="n">
        <v>1.2828</v>
      </c>
      <c r="AJ84" s="13" t="n">
        <v>2.5896</v>
      </c>
      <c r="AK84" s="13" t="s">
        <v>100</v>
      </c>
      <c r="AL84" s="2" t="n">
        <f aca="false">ROUND(T84*G84,0)</f>
        <v>0</v>
      </c>
      <c r="AM84" s="2" t="n">
        <f aca="false">ROUND(U84*G84,0)</f>
        <v>0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customFormat="false" ht="13.8" hidden="false" customHeight="false" outlineLevel="0" collapsed="false">
      <c r="A85" s="2" t="s">
        <v>149</v>
      </c>
      <c r="B85" s="2" t="s">
        <v>43</v>
      </c>
      <c r="C85" s="2" t="n">
        <v>75.832</v>
      </c>
      <c r="D85" s="2" t="n">
        <v>84.813</v>
      </c>
      <c r="E85" s="2" t="n">
        <v>58.301</v>
      </c>
      <c r="F85" s="2" t="n">
        <v>95.883</v>
      </c>
      <c r="G85" s="3" t="n">
        <v>1</v>
      </c>
      <c r="H85" s="2" t="n">
        <v>60</v>
      </c>
      <c r="I85" s="2" t="s">
        <v>44</v>
      </c>
      <c r="J85" s="2" t="n">
        <v>63.6</v>
      </c>
      <c r="K85" s="2" t="n">
        <f aca="false">E85-J85</f>
        <v>-5.299</v>
      </c>
      <c r="L85" s="2"/>
      <c r="M85" s="2"/>
      <c r="N85" s="2" t="n">
        <v>0</v>
      </c>
      <c r="O85" s="2"/>
      <c r="P85" s="2"/>
      <c r="Q85" s="2" t="n">
        <f aca="false">E85/5</f>
        <v>11.6602</v>
      </c>
      <c r="R85" s="9" t="n">
        <f aca="false">10*Q85-P85-O85-N85-F85</f>
        <v>20.719</v>
      </c>
      <c r="S85" s="9" t="n">
        <f aca="false">R85</f>
        <v>20.719</v>
      </c>
      <c r="T85" s="9" t="n">
        <f aca="false">S85-U85</f>
        <v>20.719</v>
      </c>
      <c r="U85" s="9"/>
      <c r="V85" s="9"/>
      <c r="W85" s="2"/>
      <c r="X85" s="2" t="n">
        <f aca="false">(F85+N85+O85+P85+S85)/Q85</f>
        <v>10</v>
      </c>
      <c r="Y85" s="2" t="n">
        <f aca="false">(F85+N85+O85+P85)/Q85</f>
        <v>8.22310080444589</v>
      </c>
      <c r="Z85" s="2" t="n">
        <v>11.131</v>
      </c>
      <c r="AA85" s="2" t="n">
        <v>13.5086666666667</v>
      </c>
      <c r="AB85" s="2" t="n">
        <v>14.9842</v>
      </c>
      <c r="AC85" s="2" t="n">
        <v>7.5414</v>
      </c>
      <c r="AD85" s="2" t="n">
        <v>15.8062</v>
      </c>
      <c r="AE85" s="2" t="n">
        <v>18.5906</v>
      </c>
      <c r="AF85" s="2" t="n">
        <v>8.9282</v>
      </c>
      <c r="AG85" s="2" t="n">
        <v>6.6648</v>
      </c>
      <c r="AH85" s="2" t="n">
        <v>9.7392</v>
      </c>
      <c r="AI85" s="2" t="n">
        <v>9.3482</v>
      </c>
      <c r="AJ85" s="2" t="n">
        <v>-0.428</v>
      </c>
      <c r="AK85" s="2"/>
      <c r="AL85" s="2" t="n">
        <f aca="false">ROUND(T85*G85,0)</f>
        <v>21</v>
      </c>
      <c r="AM85" s="2" t="n">
        <f aca="false">ROUND(U85*G85,0)</f>
        <v>0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customFormat="false" ht="13.8" hidden="false" customHeight="false" outlineLevel="0" collapsed="false">
      <c r="A86" s="2" t="s">
        <v>150</v>
      </c>
      <c r="B86" s="2" t="s">
        <v>48</v>
      </c>
      <c r="C86" s="2" t="n">
        <v>42</v>
      </c>
      <c r="D86" s="2" t="n">
        <v>25</v>
      </c>
      <c r="E86" s="2" t="n">
        <v>55</v>
      </c>
      <c r="F86" s="2" t="n">
        <v>1</v>
      </c>
      <c r="G86" s="3" t="n">
        <v>0.3</v>
      </c>
      <c r="H86" s="2" t="n">
        <v>40</v>
      </c>
      <c r="I86" s="2" t="s">
        <v>44</v>
      </c>
      <c r="J86" s="2" t="n">
        <v>56</v>
      </c>
      <c r="K86" s="2" t="n">
        <f aca="false">E86-J86</f>
        <v>-1</v>
      </c>
      <c r="L86" s="2"/>
      <c r="M86" s="2"/>
      <c r="N86" s="2" t="n">
        <v>46.75</v>
      </c>
      <c r="O86" s="2"/>
      <c r="P86" s="2"/>
      <c r="Q86" s="2" t="n">
        <f aca="false">E86/5</f>
        <v>11</v>
      </c>
      <c r="R86" s="9" t="n">
        <f aca="false">10*Q86-P86-O86-N86-F86</f>
        <v>62.25</v>
      </c>
      <c r="S86" s="9" t="n">
        <f aca="false">R86</f>
        <v>62.25</v>
      </c>
      <c r="T86" s="9" t="n">
        <f aca="false">S86-U86</f>
        <v>62.25</v>
      </c>
      <c r="U86" s="9"/>
      <c r="V86" s="9"/>
      <c r="W86" s="2"/>
      <c r="X86" s="2" t="n">
        <f aca="false">(F86+N86+O86+P86+S86)/Q86</f>
        <v>10</v>
      </c>
      <c r="Y86" s="2" t="n">
        <f aca="false">(F86+N86+O86+P86)/Q86</f>
        <v>4.34090909090909</v>
      </c>
      <c r="Z86" s="2" t="n">
        <v>8.25</v>
      </c>
      <c r="AA86" s="2" t="n">
        <v>8.33333333333333</v>
      </c>
      <c r="AB86" s="2" t="n">
        <v>8.6</v>
      </c>
      <c r="AC86" s="2" t="n">
        <v>11.8</v>
      </c>
      <c r="AD86" s="2" t="n">
        <v>3.8</v>
      </c>
      <c r="AE86" s="2" t="n">
        <v>7</v>
      </c>
      <c r="AF86" s="2" t="n">
        <v>10</v>
      </c>
      <c r="AG86" s="2" t="n">
        <v>9</v>
      </c>
      <c r="AH86" s="2" t="n">
        <v>10</v>
      </c>
      <c r="AI86" s="2" t="n">
        <v>6.4</v>
      </c>
      <c r="AJ86" s="2" t="n">
        <v>11.8</v>
      </c>
      <c r="AK86" s="2" t="s">
        <v>91</v>
      </c>
      <c r="AL86" s="2" t="n">
        <f aca="false">ROUND(T86*G86,0)</f>
        <v>19</v>
      </c>
      <c r="AM86" s="2" t="n">
        <f aca="false">ROUND(U86*G86,0)</f>
        <v>0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customFormat="false" ht="13.8" hidden="false" customHeight="false" outlineLevel="0" collapsed="false">
      <c r="A87" s="2" t="s">
        <v>151</v>
      </c>
      <c r="B87" s="2" t="s">
        <v>48</v>
      </c>
      <c r="C87" s="2" t="n">
        <v>60</v>
      </c>
      <c r="D87" s="2" t="n">
        <v>24</v>
      </c>
      <c r="E87" s="2" t="n">
        <v>53</v>
      </c>
      <c r="F87" s="2" t="n">
        <v>17</v>
      </c>
      <c r="G87" s="3" t="n">
        <v>0.3</v>
      </c>
      <c r="H87" s="2" t="n">
        <v>40</v>
      </c>
      <c r="I87" s="2" t="s">
        <v>44</v>
      </c>
      <c r="J87" s="2" t="n">
        <v>56</v>
      </c>
      <c r="K87" s="2" t="n">
        <f aca="false">E87-J87</f>
        <v>-3</v>
      </c>
      <c r="L87" s="2"/>
      <c r="M87" s="2"/>
      <c r="N87" s="2" t="n">
        <v>25.75</v>
      </c>
      <c r="O87" s="2"/>
      <c r="P87" s="2"/>
      <c r="Q87" s="2" t="n">
        <f aca="false">E87/5</f>
        <v>10.6</v>
      </c>
      <c r="R87" s="9" t="n">
        <f aca="false">10*Q87-P87-O87-N87-F87</f>
        <v>63.25</v>
      </c>
      <c r="S87" s="9" t="n">
        <f aca="false">R87</f>
        <v>63.25</v>
      </c>
      <c r="T87" s="9" t="n">
        <f aca="false">S87-U87</f>
        <v>63.25</v>
      </c>
      <c r="U87" s="9"/>
      <c r="V87" s="9"/>
      <c r="W87" s="2"/>
      <c r="X87" s="2" t="n">
        <f aca="false">(F87+N87+O87+P87+S87)/Q87</f>
        <v>10</v>
      </c>
      <c r="Y87" s="2" t="n">
        <f aca="false">(F87+N87+O87+P87)/Q87</f>
        <v>4.03301886792453</v>
      </c>
      <c r="Z87" s="2" t="n">
        <v>8.25</v>
      </c>
      <c r="AA87" s="2" t="n">
        <v>8.33333333333333</v>
      </c>
      <c r="AB87" s="2" t="n">
        <v>16.2</v>
      </c>
      <c r="AC87" s="2" t="n">
        <v>17</v>
      </c>
      <c r="AD87" s="2" t="n">
        <v>8</v>
      </c>
      <c r="AE87" s="2" t="n">
        <v>10</v>
      </c>
      <c r="AF87" s="2" t="n">
        <v>11.4</v>
      </c>
      <c r="AG87" s="2" t="n">
        <v>9</v>
      </c>
      <c r="AH87" s="2" t="n">
        <v>7.6</v>
      </c>
      <c r="AI87" s="2" t="n">
        <v>7.2</v>
      </c>
      <c r="AJ87" s="2" t="n">
        <v>13.8</v>
      </c>
      <c r="AK87" s="2" t="s">
        <v>91</v>
      </c>
      <c r="AL87" s="2" t="n">
        <f aca="false">ROUND(T87*G87,0)</f>
        <v>19</v>
      </c>
      <c r="AM87" s="2" t="n">
        <f aca="false">ROUND(U87*G87,0)</f>
        <v>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customFormat="false" ht="13.8" hidden="false" customHeight="false" outlineLevel="0" collapsed="false">
      <c r="A88" s="2" t="s">
        <v>152</v>
      </c>
      <c r="B88" s="2" t="s">
        <v>48</v>
      </c>
      <c r="C88" s="2" t="n">
        <v>362</v>
      </c>
      <c r="D88" s="2"/>
      <c r="E88" s="2" t="n">
        <v>247</v>
      </c>
      <c r="F88" s="2" t="n">
        <v>29</v>
      </c>
      <c r="G88" s="3" t="n">
        <v>0.3</v>
      </c>
      <c r="H88" s="2" t="n">
        <v>40</v>
      </c>
      <c r="I88" s="2" t="s">
        <v>44</v>
      </c>
      <c r="J88" s="2" t="n">
        <v>241</v>
      </c>
      <c r="K88" s="2" t="n">
        <f aca="false">E88-J88</f>
        <v>6</v>
      </c>
      <c r="L88" s="2"/>
      <c r="M88" s="2"/>
      <c r="N88" s="2" t="n">
        <v>0</v>
      </c>
      <c r="O88" s="2"/>
      <c r="P88" s="2"/>
      <c r="Q88" s="2" t="n">
        <f aca="false">E88/5</f>
        <v>49.4</v>
      </c>
      <c r="R88" s="9" t="n">
        <f aca="false">7*Q88-P88-O88-N88-F88</f>
        <v>316.8</v>
      </c>
      <c r="S88" s="9" t="n">
        <v>200</v>
      </c>
      <c r="T88" s="9" t="n">
        <f aca="false">S88-U88</f>
        <v>200</v>
      </c>
      <c r="U88" s="9"/>
      <c r="V88" s="9" t="n">
        <v>200</v>
      </c>
      <c r="W88" s="2" t="s">
        <v>147</v>
      </c>
      <c r="X88" s="2" t="n">
        <f aca="false">(F88+N88+O88+P88+S88)/Q88</f>
        <v>4.63562753036437</v>
      </c>
      <c r="Y88" s="2" t="n">
        <f aca="false">(F88+N88+O88+P88)/Q88</f>
        <v>0.587044534412955</v>
      </c>
      <c r="Z88" s="2" t="n">
        <v>52.25</v>
      </c>
      <c r="AA88" s="2" t="n">
        <v>63.6666666666667</v>
      </c>
      <c r="AB88" s="2" t="n">
        <v>79.2</v>
      </c>
      <c r="AC88" s="2" t="n">
        <v>53</v>
      </c>
      <c r="AD88" s="2" t="n">
        <v>43.4</v>
      </c>
      <c r="AE88" s="2" t="n">
        <v>39.2</v>
      </c>
      <c r="AF88" s="2" t="n">
        <v>37.6</v>
      </c>
      <c r="AG88" s="2" t="n">
        <v>38.4</v>
      </c>
      <c r="AH88" s="2" t="n">
        <v>70.6</v>
      </c>
      <c r="AI88" s="2" t="n">
        <v>80</v>
      </c>
      <c r="AJ88" s="2" t="n">
        <v>18.4</v>
      </c>
      <c r="AK88" s="10" t="s">
        <v>53</v>
      </c>
      <c r="AL88" s="2" t="n">
        <f aca="false">ROUND(T88*G88,0)</f>
        <v>60</v>
      </c>
      <c r="AM88" s="2" t="n">
        <f aca="false">ROUND(U88*G88,0)</f>
        <v>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customFormat="false" ht="13.8" hidden="false" customHeight="false" outlineLevel="0" collapsed="false">
      <c r="A89" s="21" t="s">
        <v>153</v>
      </c>
      <c r="B89" s="21" t="s">
        <v>48</v>
      </c>
      <c r="C89" s="21" t="n">
        <v>67</v>
      </c>
      <c r="D89" s="22" t="n">
        <v>266</v>
      </c>
      <c r="E89" s="17" t="n">
        <v>132</v>
      </c>
      <c r="F89" s="17" t="n">
        <v>182</v>
      </c>
      <c r="G89" s="23" t="n">
        <v>0</v>
      </c>
      <c r="H89" s="21" t="n">
        <v>40</v>
      </c>
      <c r="I89" s="21" t="s">
        <v>154</v>
      </c>
      <c r="J89" s="21" t="n">
        <v>133</v>
      </c>
      <c r="K89" s="21" t="n">
        <f aca="false">E89-J89</f>
        <v>-1</v>
      </c>
      <c r="L89" s="21"/>
      <c r="M89" s="21"/>
      <c r="N89" s="21"/>
      <c r="O89" s="21"/>
      <c r="P89" s="21"/>
      <c r="Q89" s="21" t="n">
        <f aca="false">E89/5</f>
        <v>26.4</v>
      </c>
      <c r="R89" s="24"/>
      <c r="S89" s="9" t="n">
        <f aca="false">R89</f>
        <v>0</v>
      </c>
      <c r="T89" s="9" t="n">
        <f aca="false">S89-U89</f>
        <v>0</v>
      </c>
      <c r="U89" s="9"/>
      <c r="V89" s="24"/>
      <c r="W89" s="21"/>
      <c r="X89" s="2" t="n">
        <f aca="false">(F89+N89+O89+P89+S89)/Q89</f>
        <v>6.89393939393939</v>
      </c>
      <c r="Y89" s="21" t="n">
        <f aca="false">(F89+N89+O89+P89)/Q89</f>
        <v>6.89393939393939</v>
      </c>
      <c r="Z89" s="21" t="n">
        <v>36.5</v>
      </c>
      <c r="AA89" s="21" t="n">
        <v>30</v>
      </c>
      <c r="AB89" s="21" t="n">
        <v>14.4</v>
      </c>
      <c r="AC89" s="21" t="n">
        <v>26.4</v>
      </c>
      <c r="AD89" s="21" t="n">
        <v>24</v>
      </c>
      <c r="AE89" s="21" t="n">
        <v>29.2</v>
      </c>
      <c r="AF89" s="21" t="n">
        <v>35.6</v>
      </c>
      <c r="AG89" s="21" t="n">
        <v>38.4</v>
      </c>
      <c r="AH89" s="21" t="n">
        <v>40</v>
      </c>
      <c r="AI89" s="21" t="n">
        <v>36.8</v>
      </c>
      <c r="AJ89" s="21" t="n">
        <v>37.6</v>
      </c>
      <c r="AK89" s="22" t="s">
        <v>155</v>
      </c>
      <c r="AL89" s="2" t="n">
        <f aca="false">ROUND(T89*G89,0)</f>
        <v>0</v>
      </c>
      <c r="AM89" s="2" t="n">
        <f aca="false">ROUND(U89*G89,0)</f>
        <v>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customFormat="false" ht="13.8" hidden="false" customHeight="false" outlineLevel="0" collapsed="false">
      <c r="A90" s="2" t="s">
        <v>156</v>
      </c>
      <c r="B90" s="2" t="s">
        <v>48</v>
      </c>
      <c r="C90" s="2" t="n">
        <v>307</v>
      </c>
      <c r="D90" s="2" t="n">
        <v>210</v>
      </c>
      <c r="E90" s="2" t="n">
        <v>259</v>
      </c>
      <c r="F90" s="2" t="n">
        <v>189</v>
      </c>
      <c r="G90" s="3" t="n">
        <v>0.3</v>
      </c>
      <c r="H90" s="2" t="n">
        <v>40</v>
      </c>
      <c r="I90" s="2" t="s">
        <v>44</v>
      </c>
      <c r="J90" s="2" t="n">
        <v>279</v>
      </c>
      <c r="K90" s="2" t="n">
        <f aca="false">E90-J90</f>
        <v>-20</v>
      </c>
      <c r="L90" s="2"/>
      <c r="M90" s="2"/>
      <c r="N90" s="2" t="n">
        <v>0</v>
      </c>
      <c r="O90" s="2"/>
      <c r="P90" s="2"/>
      <c r="Q90" s="2" t="n">
        <f aca="false">E90/5</f>
        <v>51.8</v>
      </c>
      <c r="R90" s="9" t="n">
        <f aca="false">10*Q90-P90-O90-N90-F90</f>
        <v>329</v>
      </c>
      <c r="S90" s="9" t="n">
        <f aca="false">R90</f>
        <v>329</v>
      </c>
      <c r="T90" s="9" t="n">
        <f aca="false">S90-U90</f>
        <v>329</v>
      </c>
      <c r="U90" s="9"/>
      <c r="V90" s="9"/>
      <c r="W90" s="2"/>
      <c r="X90" s="2" t="n">
        <f aca="false">(F90+N90+O90+P90+S90)/Q90</f>
        <v>10</v>
      </c>
      <c r="Y90" s="2" t="n">
        <f aca="false">(F90+N90+O90+P90)/Q90</f>
        <v>3.64864864864865</v>
      </c>
      <c r="Z90" s="2" t="n">
        <v>58.25</v>
      </c>
      <c r="AA90" s="2" t="n">
        <v>59.3333333333333</v>
      </c>
      <c r="AB90" s="2" t="n">
        <v>92.8</v>
      </c>
      <c r="AC90" s="2" t="n">
        <v>62.2</v>
      </c>
      <c r="AD90" s="2" t="n">
        <v>54.8</v>
      </c>
      <c r="AE90" s="2" t="n">
        <v>59.8</v>
      </c>
      <c r="AF90" s="2" t="n">
        <v>69.2</v>
      </c>
      <c r="AG90" s="2" t="n">
        <v>66</v>
      </c>
      <c r="AH90" s="2" t="n">
        <v>99.4</v>
      </c>
      <c r="AI90" s="2" t="n">
        <v>111.6</v>
      </c>
      <c r="AJ90" s="2" t="n">
        <v>27</v>
      </c>
      <c r="AK90" s="2" t="s">
        <v>53</v>
      </c>
      <c r="AL90" s="2" t="n">
        <f aca="false">ROUND(T90*G90,0)</f>
        <v>99</v>
      </c>
      <c r="AM90" s="2" t="n">
        <f aca="false">ROUND(U90*G90,0)</f>
        <v>0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customFormat="false" ht="13.8" hidden="false" customHeight="false" outlineLevel="0" collapsed="false">
      <c r="A91" s="2" t="s">
        <v>157</v>
      </c>
      <c r="B91" s="2" t="s">
        <v>48</v>
      </c>
      <c r="C91" s="2" t="n">
        <v>341</v>
      </c>
      <c r="D91" s="2" t="n">
        <v>398</v>
      </c>
      <c r="E91" s="2" t="n">
        <v>287</v>
      </c>
      <c r="F91" s="2" t="n">
        <v>392</v>
      </c>
      <c r="G91" s="3" t="n">
        <v>0.3</v>
      </c>
      <c r="H91" s="2" t="n">
        <v>40</v>
      </c>
      <c r="I91" s="2" t="s">
        <v>44</v>
      </c>
      <c r="J91" s="2" t="n">
        <v>291</v>
      </c>
      <c r="K91" s="2" t="n">
        <f aca="false">E91-J91</f>
        <v>-4</v>
      </c>
      <c r="L91" s="2"/>
      <c r="M91" s="2"/>
      <c r="N91" s="2" t="n">
        <v>0</v>
      </c>
      <c r="O91" s="2"/>
      <c r="P91" s="2"/>
      <c r="Q91" s="2" t="n">
        <f aca="false">E91/5</f>
        <v>57.4</v>
      </c>
      <c r="R91" s="9" t="n">
        <f aca="false">10*Q91-P91-O91-N91-F91</f>
        <v>182</v>
      </c>
      <c r="S91" s="9" t="n">
        <f aca="false">R91</f>
        <v>182</v>
      </c>
      <c r="T91" s="9" t="n">
        <f aca="false">S91-U91</f>
        <v>182</v>
      </c>
      <c r="U91" s="9"/>
      <c r="V91" s="9"/>
      <c r="W91" s="2"/>
      <c r="X91" s="2" t="n">
        <f aca="false">(F91+N91+O91+P91+S91)/Q91</f>
        <v>10</v>
      </c>
      <c r="Y91" s="2" t="n">
        <f aca="false">(F91+N91+O91+P91)/Q91</f>
        <v>6.82926829268293</v>
      </c>
      <c r="Z91" s="2" t="n">
        <v>60.75</v>
      </c>
      <c r="AA91" s="2" t="n">
        <v>60.6666666666667</v>
      </c>
      <c r="AB91" s="2" t="n">
        <v>156.6</v>
      </c>
      <c r="AC91" s="2" t="n">
        <v>130.4</v>
      </c>
      <c r="AD91" s="2" t="n">
        <v>138.2</v>
      </c>
      <c r="AE91" s="2" t="n">
        <v>151.6</v>
      </c>
      <c r="AF91" s="2" t="n">
        <v>176.2</v>
      </c>
      <c r="AG91" s="2" t="n">
        <v>180.8</v>
      </c>
      <c r="AH91" s="2" t="n">
        <v>191.2</v>
      </c>
      <c r="AI91" s="2" t="n">
        <v>171</v>
      </c>
      <c r="AJ91" s="2" t="n">
        <v>22.6</v>
      </c>
      <c r="AK91" s="10" t="s">
        <v>53</v>
      </c>
      <c r="AL91" s="2" t="n">
        <f aca="false">ROUND(T91*G91,0)</f>
        <v>55</v>
      </c>
      <c r="AM91" s="2" t="n">
        <f aca="false">ROUND(U91*G91,0)</f>
        <v>0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customFormat="false" ht="13.8" hidden="false" customHeight="false" outlineLevel="0" collapsed="false">
      <c r="A92" s="2" t="s">
        <v>158</v>
      </c>
      <c r="B92" s="2" t="s">
        <v>43</v>
      </c>
      <c r="C92" s="2" t="n">
        <v>15.874</v>
      </c>
      <c r="D92" s="2" t="n">
        <v>164.785</v>
      </c>
      <c r="E92" s="2" t="n">
        <v>111.726</v>
      </c>
      <c r="F92" s="2" t="n">
        <v>59.73</v>
      </c>
      <c r="G92" s="3" t="n">
        <v>1</v>
      </c>
      <c r="H92" s="2" t="n">
        <v>45</v>
      </c>
      <c r="I92" s="2" t="s">
        <v>44</v>
      </c>
      <c r="J92" s="2" t="n">
        <v>125.3</v>
      </c>
      <c r="K92" s="2" t="n">
        <f aca="false">E92-J92</f>
        <v>-13.574</v>
      </c>
      <c r="L92" s="2"/>
      <c r="M92" s="2"/>
      <c r="N92" s="2" t="n">
        <v>0</v>
      </c>
      <c r="O92" s="2"/>
      <c r="P92" s="2"/>
      <c r="Q92" s="2" t="n">
        <f aca="false">E92/5</f>
        <v>22.3452</v>
      </c>
      <c r="R92" s="9" t="n">
        <f aca="false">9*Q92-P92-O92-N92-F92</f>
        <v>141.3768</v>
      </c>
      <c r="S92" s="9" t="n">
        <f aca="false">R92</f>
        <v>141.3768</v>
      </c>
      <c r="T92" s="9" t="n">
        <f aca="false">S92-U92</f>
        <v>141.3768</v>
      </c>
      <c r="U92" s="9"/>
      <c r="V92" s="9"/>
      <c r="W92" s="2"/>
      <c r="X92" s="2" t="n">
        <f aca="false">(F92+N92+O92+P92+S92)/Q92</f>
        <v>9</v>
      </c>
      <c r="Y92" s="2" t="n">
        <f aca="false">(F92+N92+O92+P92)/Q92</f>
        <v>2.67305730089684</v>
      </c>
      <c r="Z92" s="2" t="n">
        <v>13.65875</v>
      </c>
      <c r="AA92" s="2" t="n">
        <v>15.988</v>
      </c>
      <c r="AB92" s="2" t="n">
        <v>10.2174</v>
      </c>
      <c r="AC92" s="2" t="n">
        <v>10.2584</v>
      </c>
      <c r="AD92" s="2" t="n">
        <v>17.4802</v>
      </c>
      <c r="AE92" s="2" t="n">
        <v>17.5492</v>
      </c>
      <c r="AF92" s="2" t="n">
        <v>14.0664</v>
      </c>
      <c r="AG92" s="2" t="n">
        <v>15.4014</v>
      </c>
      <c r="AH92" s="2" t="n">
        <v>16.5014</v>
      </c>
      <c r="AI92" s="2" t="n">
        <v>15.6694</v>
      </c>
      <c r="AJ92" s="2" t="n">
        <v>17.6674</v>
      </c>
      <c r="AK92" s="2"/>
      <c r="AL92" s="2" t="n">
        <f aca="false">ROUND(T92*G92,0)</f>
        <v>141</v>
      </c>
      <c r="AM92" s="2" t="n">
        <f aca="false">ROUND(U92*G92,0)</f>
        <v>0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customFormat="false" ht="13.8" hidden="false" customHeight="false" outlineLevel="0" collapsed="false">
      <c r="A93" s="2" t="s">
        <v>159</v>
      </c>
      <c r="B93" s="2" t="s">
        <v>48</v>
      </c>
      <c r="C93" s="2" t="n">
        <v>93</v>
      </c>
      <c r="D93" s="2" t="n">
        <v>54</v>
      </c>
      <c r="E93" s="2" t="n">
        <v>75</v>
      </c>
      <c r="F93" s="2" t="n">
        <v>61</v>
      </c>
      <c r="G93" s="3" t="n">
        <v>0.33</v>
      </c>
      <c r="H93" s="2" t="n">
        <v>40</v>
      </c>
      <c r="I93" s="2" t="s">
        <v>44</v>
      </c>
      <c r="J93" s="2" t="n">
        <v>73</v>
      </c>
      <c r="K93" s="2" t="n">
        <f aca="false">E93-J93</f>
        <v>2</v>
      </c>
      <c r="L93" s="2"/>
      <c r="M93" s="2"/>
      <c r="N93" s="2" t="n">
        <v>0</v>
      </c>
      <c r="O93" s="2"/>
      <c r="P93" s="2"/>
      <c r="Q93" s="2" t="n">
        <f aca="false">E93/5</f>
        <v>15</v>
      </c>
      <c r="R93" s="9" t="n">
        <f aca="false">10*Q93-P93-O93-N93-F93</f>
        <v>89</v>
      </c>
      <c r="S93" s="9" t="n">
        <v>50</v>
      </c>
      <c r="T93" s="9" t="n">
        <f aca="false">S93-U93</f>
        <v>50</v>
      </c>
      <c r="U93" s="9"/>
      <c r="V93" s="9" t="n">
        <v>50</v>
      </c>
      <c r="W93" s="2" t="s">
        <v>147</v>
      </c>
      <c r="X93" s="2" t="n">
        <f aca="false">(F93+N93+O93+P93+S93)/Q93</f>
        <v>7.4</v>
      </c>
      <c r="Y93" s="2" t="n">
        <f aca="false">(F93+N93+O93+P93)/Q93</f>
        <v>4.06666666666667</v>
      </c>
      <c r="Z93" s="2" t="n">
        <v>8.25</v>
      </c>
      <c r="AA93" s="2" t="n">
        <v>8.66666666666667</v>
      </c>
      <c r="AB93" s="2" t="n">
        <v>14.8</v>
      </c>
      <c r="AC93" s="2" t="n">
        <v>18.4</v>
      </c>
      <c r="AD93" s="2" t="n">
        <v>18.2</v>
      </c>
      <c r="AE93" s="2" t="n">
        <v>22.2</v>
      </c>
      <c r="AF93" s="2" t="n">
        <v>22.2</v>
      </c>
      <c r="AG93" s="2" t="n">
        <v>19.8</v>
      </c>
      <c r="AH93" s="2" t="n">
        <v>20</v>
      </c>
      <c r="AI93" s="2" t="n">
        <v>22.8</v>
      </c>
      <c r="AJ93" s="2" t="n">
        <v>38.4</v>
      </c>
      <c r="AK93" s="2"/>
      <c r="AL93" s="2" t="n">
        <f aca="false">ROUND(T93*G93,0)</f>
        <v>17</v>
      </c>
      <c r="AM93" s="2" t="n">
        <f aca="false">ROUND(U93*G93,0)</f>
        <v>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customFormat="false" ht="13.8" hidden="false" customHeight="false" outlineLevel="0" collapsed="false">
      <c r="A94" s="2" t="s">
        <v>160</v>
      </c>
      <c r="B94" s="2" t="s">
        <v>48</v>
      </c>
      <c r="C94" s="2" t="n">
        <v>55</v>
      </c>
      <c r="D94" s="2"/>
      <c r="E94" s="2" t="n">
        <v>11</v>
      </c>
      <c r="F94" s="2" t="n">
        <v>39</v>
      </c>
      <c r="G94" s="3" t="n">
        <v>0.33</v>
      </c>
      <c r="H94" s="2" t="n">
        <v>50</v>
      </c>
      <c r="I94" s="2" t="s">
        <v>44</v>
      </c>
      <c r="J94" s="2" t="n">
        <v>11</v>
      </c>
      <c r="K94" s="2" t="n">
        <f aca="false">E94-J94</f>
        <v>0</v>
      </c>
      <c r="L94" s="2"/>
      <c r="M94" s="2"/>
      <c r="N94" s="2" t="n">
        <v>0</v>
      </c>
      <c r="O94" s="2"/>
      <c r="P94" s="2"/>
      <c r="Q94" s="2" t="n">
        <f aca="false">E94/5</f>
        <v>2.2</v>
      </c>
      <c r="R94" s="9"/>
      <c r="S94" s="9" t="n">
        <f aca="false">R94</f>
        <v>0</v>
      </c>
      <c r="T94" s="9" t="n">
        <f aca="false">S94-U94</f>
        <v>0</v>
      </c>
      <c r="U94" s="9"/>
      <c r="V94" s="9"/>
      <c r="W94" s="2"/>
      <c r="X94" s="2" t="n">
        <f aca="false">(F94+N94+O94+P94+S94)/Q94</f>
        <v>17.7272727272727</v>
      </c>
      <c r="Y94" s="2" t="n">
        <f aca="false">(F94+N94+O94+P94)/Q94</f>
        <v>17.7272727272727</v>
      </c>
      <c r="Z94" s="2" t="n">
        <v>2.5</v>
      </c>
      <c r="AA94" s="2" t="n">
        <v>2.33333333333333</v>
      </c>
      <c r="AB94" s="2" t="n">
        <v>5.8</v>
      </c>
      <c r="AC94" s="2" t="n">
        <v>12.6</v>
      </c>
      <c r="AD94" s="2" t="n">
        <v>26.4</v>
      </c>
      <c r="AE94" s="2" t="n">
        <v>20.2</v>
      </c>
      <c r="AF94" s="2" t="n">
        <v>7.2</v>
      </c>
      <c r="AG94" s="2" t="n">
        <v>6.8</v>
      </c>
      <c r="AH94" s="2" t="n">
        <v>6.2</v>
      </c>
      <c r="AI94" s="2" t="n">
        <v>5.6</v>
      </c>
      <c r="AJ94" s="2" t="n">
        <v>6.4</v>
      </c>
      <c r="AK94" s="20" t="s">
        <v>161</v>
      </c>
      <c r="AL94" s="2" t="n">
        <f aca="false">ROUND(T94*G94,0)</f>
        <v>0</v>
      </c>
      <c r="AM94" s="2" t="n">
        <f aca="false">ROUND(U94*G94,0)</f>
        <v>0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</sheetData>
  <autoFilter ref="A3:AL9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2025-01-15T12:58:18Z</dcterms:created>
  <dc:creator>openpyxl</dc:creator>
  <dc:description/>
  <dc:language>ru-RU</dc:language>
  <cp:lastModifiedBy/>
  <dcterms:modified xsi:type="dcterms:W3CDTF">2025-01-16T11:13:30Z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