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Sheet!$A$3:$AF$95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<sst xmlns="http://schemas.openxmlformats.org/spreadsheetml/2006/main" count="359" uniqueCount="141">
  <si>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</si>
  <si>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</si>
  <si>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</si>
  <si>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</si>
  <si>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</si>
  <si>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</si>
  <si>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</si>
  <si>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</si>
  <si>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</si>
  <si>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</si>
  <si>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</si>
  <si>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</si>
  <si>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</si>
  <si>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</si>
  <si>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</si>
  <si>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заказ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</si>
  <si>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</si>
  <si>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</si>
  <si>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</si>
  <si>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</si>
  <si>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</si>
  <si>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</si>
  <si>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</si>
  <si>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13,01,</t>
  </si>
  <si>
    <t xml:space="preserve">15,01,</t>
  </si>
  <si>
    <t xml:space="preserve">18,01,</t>
  </si>
  <si>
    <t xml:space="preserve">09,01,</t>
  </si>
  <si>
    <t xml:space="preserve">08,01,</t>
  </si>
  <si>
    <t xml:space="preserve">30,12,</t>
  </si>
  <si>
    <t xml:space="preserve">26,12,</t>
  </si>
  <si>
    <t xml:space="preserve">19,12,</t>
  </si>
  <si>
    <t xml:space="preserve">18,12,</t>
  </si>
  <si>
    <t xml:space="preserve">12,12,</t>
  </si>
  <si>
    <t xml:space="preserve">11,12,</t>
  </si>
  <si>
    <t xml:space="preserve">05,12,</t>
  </si>
  <si>
    <t xml:space="preserve">04,12,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</si>
  <si>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</si>
  <si>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</si>
  <si>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</si>
  <si>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 011  Колбаса Салями Финская, Вязанка фиброуз в/у, ПОКОМ</t>
  </si>
  <si>
    <t xml:space="preserve">не в матрице</t>
  </si>
  <si>
    <r>
      <rPr>
        <b val="true"/>
        <sz val="10"/>
        <color rgb="FFFF0000"/>
        <rFont val="Arial"/>
        <family val="2"/>
        <charset val="204"/>
      </rPr>
      <t xml:space="preserve">нужно продавать!!!</t>
    </r>
    <r>
      <rPr>
        <sz val="10"/>
        <rFont val="Arial"/>
        <family val="0"/>
        <charset val="1"/>
      </rPr>
      <t xml:space="preserve"> / Патяка отказался</t>
    </r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</si>
  <si>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</si>
  <si>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</si>
  <si>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</si>
  <si>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шт</t>
  </si>
  <si>
    <t xml:space="preserve"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</si>
  <si>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</si>
  <si>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</si>
  <si>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</si>
  <si>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</si>
  <si>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</si>
  <si>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</si>
  <si>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</si>
  <si>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</si>
  <si>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</si>
  <si>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</si>
  <si>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</si>
  <si>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</si>
  <si>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</si>
  <si>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</si>
  <si>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</si>
  <si>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</si>
  <si>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</si>
  <si>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27,12,24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</si>
  <si>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</si>
  <si>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</si>
  <si>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</si>
  <si>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</si>
  <si>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</si>
  <si>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</si>
  <si>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</si>
  <si>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</si>
  <si>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</si>
  <si>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</si>
  <si>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</si>
  <si>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</si>
  <si>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</si>
  <si>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</si>
  <si>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</si>
  <si>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</si>
  <si>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</si>
  <si>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</si>
  <si>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</si>
  <si>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</si>
  <si>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</si>
  <si>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</si>
  <si>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</si>
  <si>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</si>
  <si>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</si>
  <si>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</si>
  <si>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</si>
  <si>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</si>
  <si>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</si>
  <si>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</si>
  <si>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</si>
  <si>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</si>
  <si>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</si>
  <si>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</si>
  <si>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</si>
  <si>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</si>
  <si>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</si>
  <si>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</si>
  <si>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</si>
  <si>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</si>
  <si>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</si>
  <si>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</si>
  <si>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</si>
  <si>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</si>
  <si>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</si>
  <si>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нужно увеличить продажи!!!</t>
  </si>
  <si>
    <t xml:space="preserve"> 414  Колбаса Филейбургская с филе сочного окорока 0,11 кг ТМ Баварушка ПОКОМ</t>
  </si>
  <si>
    <t xml:space="preserve">новинка</t>
  </si>
  <si>
    <t xml:space="preserve"> 419  Колбаса Филейбургская зернистая 0,06 кг нарезка ТМ Баварушка  ПОКОМ</t>
  </si>
  <si>
    <t xml:space="preserve">завод не отгружает / 12,12,24 в уценку 22шт.</t>
  </si>
  <si>
    <t xml:space="preserve"> 422  Деликатесы Бекон Балыкбургский ТМ Баварушка  0,15 кг.ПОКОМ</t>
  </si>
  <si>
    <t xml:space="preserve">завод не отгружает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</si>
  <si>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</si>
  <si>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</si>
  <si>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</si>
  <si>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</si>
  <si>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</si>
  <si>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</si>
  <si>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</si>
  <si>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</si>
  <si>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</si>
  <si>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</si>
  <si>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</si>
  <si>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</si>
  <si>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</si>
  <si>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</si>
  <si>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</si>
  <si>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</si>
  <si>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495  Колбаса Сочинка по-европейски с сочной грудинкой 0,3кг ТМ Стародворье  ПОКОМ</t>
  </si>
  <si>
    <t xml:space="preserve">496  Колбаса Сочинка по-фински с сочным окроком 0,3кг ТМ Стародворье  ПОКОМ</t>
  </si>
  <si>
    <t xml:space="preserve">нужно увеличить продажи / 03,01,25 филиал обнулил</t>
  </si>
  <si>
    <t xml:space="preserve">501 Сосиски Филейские по-ганноверски ТМ Вязанка.в оболочке амицел в м.г.с ВЕС. ПОКОМ</t>
  </si>
  <si>
    <t xml:space="preserve">504  Ветчина Мясорубская с окороком 0,33кг срез ТМ Стародворье  ПОКОМ</t>
  </si>
  <si>
    <t xml:space="preserve">505  Ветчина Стародворская ТМ Стародворье брикет 0,33 кг.  ПОКОМ</t>
  </si>
  <si>
    <t xml:space="preserve">506 Сосиски Филейские рубленые ТМ Вязанка в оболочке целлофан в м/г среде. ВЕС.ПОКОМ</t>
  </si>
  <si>
    <t xml:space="preserve">Патяка отказался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</si>
</sst>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D99694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R6" activeCellId="0" sqref="R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7.34"/>
    <col collapsed="false" customWidth="true" hidden="false" outlineLevel="0" max="2" min="2" style="0" width="3"/>
    <col collapsed="false" customWidth="true" hidden="false" outlineLevel="0" max="4" min="3" style="0" width="6"/>
    <col collapsed="false" customWidth="true" hidden="false" outlineLevel="0" max="6" min="5" style="0" width="7"/>
    <col collapsed="false" customWidth="true" hidden="false" outlineLevel="0" max="7" min="7" style="1" width="5"/>
    <col collapsed="false" customWidth="true" hidden="false" outlineLevel="0" max="8" min="8" style="0" width="5"/>
    <col collapsed="false" customWidth="true" hidden="false" outlineLevel="0" max="9" min="9" style="0" width="6.22"/>
    <col collapsed="false" customWidth="true" hidden="false" outlineLevel="0" max="15" min="10" style="0" width="4.66"/>
    <col collapsed="false" customWidth="true" hidden="false" outlineLevel="0" max="17" min="16" style="0" width="7"/>
    <col collapsed="false" customWidth="true" hidden="false" outlineLevel="0" max="18" min="18" style="0" width="10.89"/>
    <col collapsed="false" customWidth="true" hidden="false" outlineLevel="0" max="20" min="19" style="0" width="5"/>
    <col collapsed="false" customWidth="true" hidden="false" outlineLevel="0" max="30" min="21" style="0" width="4.4"/>
    <col collapsed="false" customWidth="true" hidden="false" outlineLevel="0" max="31" min="31" style="0" width="18.68"/>
    <col collapsed="false" customWidth="true" hidden="false" outlineLevel="0" max="32" min="32" style="0" width="7"/>
    <col collapsed="false" customWidth="true" hidden="false" outlineLevel="0" max="49" min="33" style="0" width="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5" hidden="false" customHeight="false" outlineLevel="0" collapsed="false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7" t="s">
        <v>16</v>
      </c>
      <c r="R3" s="7" t="s">
        <v>17</v>
      </c>
      <c r="S3" s="4" t="s">
        <v>18</v>
      </c>
      <c r="T3" s="4" t="s">
        <v>19</v>
      </c>
      <c r="U3" s="4" t="s">
        <v>20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21</v>
      </c>
      <c r="AF3" s="4" t="s">
        <v>22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/>
      <c r="S4" s="2"/>
      <c r="T4" s="2"/>
      <c r="U4" s="2" t="s">
        <v>26</v>
      </c>
      <c r="V4" s="2" t="s">
        <v>27</v>
      </c>
      <c r="W4" s="2" t="s">
        <v>28</v>
      </c>
      <c r="X4" s="2" t="s">
        <v>29</v>
      </c>
      <c r="Y4" s="2" t="s">
        <v>30</v>
      </c>
      <c r="Z4" s="2" t="s">
        <v>31</v>
      </c>
      <c r="AA4" s="2" t="s">
        <v>32</v>
      </c>
      <c r="AB4" s="2" t="s">
        <v>33</v>
      </c>
      <c r="AC4" s="2" t="s">
        <v>34</v>
      </c>
      <c r="AD4" s="2" t="s">
        <v>35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customFormat="false" ht="15" hidden="false" customHeight="false" outlineLevel="0" collapsed="false">
      <c r="A5" s="2"/>
      <c r="B5" s="2"/>
      <c r="C5" s="2"/>
      <c r="D5" s="2"/>
      <c r="E5" s="8" t="n">
        <f aca="false">SUM(E6:E500)</f>
        <v>12851.351</v>
      </c>
      <c r="F5" s="8" t="n">
        <f aca="false">SUM(F6:F500)</f>
        <v>17603.485</v>
      </c>
      <c r="G5" s="3"/>
      <c r="H5" s="2"/>
      <c r="I5" s="2"/>
      <c r="J5" s="8" t="n">
        <f aca="false">SUM(J6:J500)</f>
        <v>22755.271</v>
      </c>
      <c r="K5" s="8" t="n">
        <f aca="false">SUM(K6:K500)</f>
        <v>-9903.92</v>
      </c>
      <c r="L5" s="8" t="n">
        <f aca="false">SUM(L6:L500)</f>
        <v>12043.088</v>
      </c>
      <c r="M5" s="8" t="n">
        <f aca="false">SUM(M6:M500)</f>
        <v>808.263</v>
      </c>
      <c r="N5" s="8" t="n">
        <f aca="false">SUM(N6:N500)</f>
        <v>2825.35325</v>
      </c>
      <c r="O5" s="8" t="n">
        <f aca="false">SUM(O6:O500)</f>
        <v>2408.6176</v>
      </c>
      <c r="P5" s="8" t="n">
        <f aca="false">SUM(P6:P500)</f>
        <v>6115.8664</v>
      </c>
      <c r="Q5" s="8" t="n">
        <f aca="false">SUM(Q6:Q500)</f>
        <v>0</v>
      </c>
      <c r="R5" s="2"/>
      <c r="S5" s="2"/>
      <c r="T5" s="2"/>
      <c r="U5" s="8" t="n">
        <f aca="false">SUM(U6:U500)</f>
        <v>2495.672</v>
      </c>
      <c r="V5" s="8" t="n">
        <f aca="false">SUM(V6:V500)</f>
        <v>2470.538</v>
      </c>
      <c r="W5" s="8" t="n">
        <f aca="false">SUM(W6:W500)</f>
        <v>4083.1796</v>
      </c>
      <c r="X5" s="8" t="n">
        <f aca="false">SUM(X6:X500)</f>
        <v>3495.4506</v>
      </c>
      <c r="Y5" s="8" t="n">
        <f aca="false">SUM(Y6:Y500)</f>
        <v>2653.379</v>
      </c>
      <c r="Z5" s="8" t="n">
        <f aca="false">SUM(Z6:Z500)</f>
        <v>2547.5372</v>
      </c>
      <c r="AA5" s="8" t="n">
        <f aca="false">SUM(AA6:AA500)</f>
        <v>2892.6604</v>
      </c>
      <c r="AB5" s="8" t="n">
        <f aca="false">SUM(AB6:AB500)</f>
        <v>2987.0084</v>
      </c>
      <c r="AC5" s="8" t="n">
        <f aca="false">SUM(AC6:AC500)</f>
        <v>2675.6008</v>
      </c>
      <c r="AD5" s="8" t="n">
        <f aca="false">SUM(AD6:AD500)</f>
        <v>2658.4496</v>
      </c>
      <c r="AE5" s="2"/>
      <c r="AF5" s="8" t="n">
        <f aca="false">SUM(AF6:AF500)</f>
        <v>5114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customFormat="false" ht="13.8" hidden="false" customHeight="false" outlineLevel="0" collapsed="false">
      <c r="A6" s="2" t="s">
        <v>36</v>
      </c>
      <c r="B6" s="2" t="s">
        <v>37</v>
      </c>
      <c r="C6" s="2" t="n">
        <v>252.585</v>
      </c>
      <c r="D6" s="2" t="n">
        <v>0.449</v>
      </c>
      <c r="E6" s="2" t="n">
        <v>69.99</v>
      </c>
      <c r="F6" s="2" t="n">
        <v>167.568</v>
      </c>
      <c r="G6" s="3" t="n">
        <v>1</v>
      </c>
      <c r="H6" s="2" t="n">
        <v>50</v>
      </c>
      <c r="I6" s="2" t="s">
        <v>38</v>
      </c>
      <c r="J6" s="2" t="n">
        <v>69.15</v>
      </c>
      <c r="K6" s="2" t="n">
        <f aca="false">E6-J6</f>
        <v>0.839999999999989</v>
      </c>
      <c r="L6" s="2" t="n">
        <f aca="false">E6-M6</f>
        <v>69.99</v>
      </c>
      <c r="M6" s="2"/>
      <c r="N6" s="2"/>
      <c r="O6" s="2" t="n">
        <f aca="false">L6/5</f>
        <v>13.998</v>
      </c>
      <c r="P6" s="9"/>
      <c r="Q6" s="9"/>
      <c r="R6" s="2"/>
      <c r="S6" s="2" t="n">
        <f aca="false">(F6+N6+P6)/O6</f>
        <v>11.970852978997</v>
      </c>
      <c r="T6" s="2" t="n">
        <f aca="false">(F6+N6)/O6</f>
        <v>11.970852978997</v>
      </c>
      <c r="U6" s="2" t="n">
        <v>10.369</v>
      </c>
      <c r="V6" s="2" t="n">
        <v>9.622</v>
      </c>
      <c r="W6" s="2" t="n">
        <v>27.6964</v>
      </c>
      <c r="X6" s="2" t="n">
        <v>24.2938</v>
      </c>
      <c r="Y6" s="2" t="n">
        <v>18.3158</v>
      </c>
      <c r="Z6" s="2" t="n">
        <v>18.0868</v>
      </c>
      <c r="AA6" s="2" t="n">
        <v>15.1172</v>
      </c>
      <c r="AB6" s="2" t="n">
        <v>13.6792</v>
      </c>
      <c r="AC6" s="2" t="n">
        <v>12.2766</v>
      </c>
      <c r="AD6" s="2" t="n">
        <v>16.3844</v>
      </c>
      <c r="AE6" s="2"/>
      <c r="AF6" s="2" t="n">
        <f aca="false">ROUND(P6*G6,0)</f>
        <v>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customFormat="false" ht="13.8" hidden="false" customHeight="false" outlineLevel="0" collapsed="false">
      <c r="A7" s="10" t="s">
        <v>39</v>
      </c>
      <c r="B7" s="10" t="s">
        <v>37</v>
      </c>
      <c r="C7" s="10" t="n">
        <v>203.953</v>
      </c>
      <c r="D7" s="10"/>
      <c r="E7" s="10" t="n">
        <v>2.202</v>
      </c>
      <c r="F7" s="10" t="n">
        <v>201.751</v>
      </c>
      <c r="G7" s="11" t="n">
        <v>0</v>
      </c>
      <c r="H7" s="10" t="e">
        <f aca="false">#N/A</f>
        <v>#N/A</v>
      </c>
      <c r="I7" s="10" t="s">
        <v>40</v>
      </c>
      <c r="J7" s="10" t="n">
        <v>2.4</v>
      </c>
      <c r="K7" s="10" t="n">
        <f aca="false">E7-J7</f>
        <v>-0.198</v>
      </c>
      <c r="L7" s="10" t="n">
        <f aca="false">E7-M7</f>
        <v>2.202</v>
      </c>
      <c r="M7" s="10"/>
      <c r="N7" s="10"/>
      <c r="O7" s="10" t="n">
        <f aca="false">L7/5</f>
        <v>0.4404</v>
      </c>
      <c r="P7" s="12"/>
      <c r="Q7" s="12"/>
      <c r="R7" s="10"/>
      <c r="S7" s="10" t="n">
        <f aca="false">(F7+N7+P7)/O7</f>
        <v>458.108537693006</v>
      </c>
      <c r="T7" s="10" t="n">
        <f aca="false">(F7+N7)/O7</f>
        <v>458.108537693006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3" t="s">
        <v>41</v>
      </c>
      <c r="AF7" s="2" t="n">
        <f aca="false">ROUND(P7*G7,0)</f>
        <v>0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customFormat="false" ht="13.8" hidden="false" customHeight="false" outlineLevel="0" collapsed="false">
      <c r="A8" s="2" t="s">
        <v>42</v>
      </c>
      <c r="B8" s="2" t="s">
        <v>37</v>
      </c>
      <c r="C8" s="2" t="n">
        <v>406.556</v>
      </c>
      <c r="D8" s="2" t="n">
        <v>7.092</v>
      </c>
      <c r="E8" s="2" t="n">
        <v>226.314</v>
      </c>
      <c r="F8" s="2" t="n">
        <v>132.284</v>
      </c>
      <c r="G8" s="3" t="n">
        <v>1</v>
      </c>
      <c r="H8" s="2" t="n">
        <v>45</v>
      </c>
      <c r="I8" s="2" t="s">
        <v>38</v>
      </c>
      <c r="J8" s="2" t="n">
        <v>207.45</v>
      </c>
      <c r="K8" s="2" t="n">
        <f aca="false">E8-J8</f>
        <v>18.864</v>
      </c>
      <c r="L8" s="2" t="n">
        <f aca="false">E8-M8</f>
        <v>160.158</v>
      </c>
      <c r="M8" s="2" t="n">
        <v>66.156</v>
      </c>
      <c r="N8" s="2"/>
      <c r="O8" s="2" t="n">
        <f aca="false">L8/5</f>
        <v>32.0316</v>
      </c>
      <c r="P8" s="9" t="n">
        <f aca="false">10*O8-N8-F8</f>
        <v>188.032</v>
      </c>
      <c r="Q8" s="9"/>
      <c r="R8" s="2"/>
      <c r="S8" s="2" t="n">
        <f aca="false">(F8+N8+P8)/O8</f>
        <v>10</v>
      </c>
      <c r="T8" s="2" t="n">
        <f aca="false">(F8+N8)/O8</f>
        <v>4.12979682563469</v>
      </c>
      <c r="U8" s="2" t="n">
        <v>28.47175</v>
      </c>
      <c r="V8" s="2" t="n">
        <v>31.2916666666667</v>
      </c>
      <c r="W8" s="2" t="n">
        <v>48.8966</v>
      </c>
      <c r="X8" s="2" t="n">
        <v>50.5374</v>
      </c>
      <c r="Y8" s="2" t="n">
        <v>47.4428</v>
      </c>
      <c r="Z8" s="2" t="n">
        <v>51.8044</v>
      </c>
      <c r="AA8" s="2" t="n">
        <v>50.9888</v>
      </c>
      <c r="AB8" s="2" t="n">
        <v>48.26</v>
      </c>
      <c r="AC8" s="2" t="n">
        <v>56.7322</v>
      </c>
      <c r="AD8" s="2" t="n">
        <v>49.1762</v>
      </c>
      <c r="AE8" s="2"/>
      <c r="AF8" s="2" t="n">
        <f aca="false">ROUND(P8*G8,0)</f>
        <v>188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customFormat="false" ht="13.8" hidden="false" customHeight="false" outlineLevel="0" collapsed="false">
      <c r="A9" s="2" t="s">
        <v>43</v>
      </c>
      <c r="B9" s="2" t="s">
        <v>37</v>
      </c>
      <c r="C9" s="2" t="n">
        <v>792.38</v>
      </c>
      <c r="D9" s="2" t="n">
        <v>5.932</v>
      </c>
      <c r="E9" s="2" t="n">
        <v>360.226</v>
      </c>
      <c r="F9" s="2" t="n">
        <v>348.316</v>
      </c>
      <c r="G9" s="3" t="n">
        <v>1</v>
      </c>
      <c r="H9" s="2" t="n">
        <v>45</v>
      </c>
      <c r="I9" s="2" t="s">
        <v>38</v>
      </c>
      <c r="J9" s="2" t="n">
        <v>325.55</v>
      </c>
      <c r="K9" s="2" t="n">
        <f aca="false">E9-J9</f>
        <v>34.676</v>
      </c>
      <c r="L9" s="2" t="n">
        <f aca="false">E9-M9</f>
        <v>181.89</v>
      </c>
      <c r="M9" s="2" t="n">
        <v>178.336</v>
      </c>
      <c r="N9" s="2"/>
      <c r="O9" s="2" t="n">
        <f aca="false">L9/5</f>
        <v>36.378</v>
      </c>
      <c r="P9" s="9" t="n">
        <f aca="false">10*O9-N9-F9</f>
        <v>15.464</v>
      </c>
      <c r="Q9" s="9"/>
      <c r="R9" s="2"/>
      <c r="S9" s="2" t="n">
        <f aca="false">(F9+N9+P9)/O9</f>
        <v>10</v>
      </c>
      <c r="T9" s="2" t="n">
        <f aca="false">(F9+N9)/O9</f>
        <v>9.57490791137501</v>
      </c>
      <c r="U9" s="2" t="n">
        <v>39.4615</v>
      </c>
      <c r="V9" s="2" t="n">
        <v>47.0293333333333</v>
      </c>
      <c r="W9" s="2" t="n">
        <v>76.9438</v>
      </c>
      <c r="X9" s="2" t="n">
        <v>86.6592</v>
      </c>
      <c r="Y9" s="2" t="n">
        <v>59.0984</v>
      </c>
      <c r="Z9" s="2" t="n">
        <v>46.8648</v>
      </c>
      <c r="AA9" s="2" t="n">
        <v>46.0162</v>
      </c>
      <c r="AB9" s="2" t="n">
        <v>61.9568</v>
      </c>
      <c r="AC9" s="2" t="n">
        <v>86.1994</v>
      </c>
      <c r="AD9" s="2" t="n">
        <v>69.974</v>
      </c>
      <c r="AE9" s="2"/>
      <c r="AF9" s="2" t="n">
        <f aca="false">ROUND(P9*G9,0)</f>
        <v>15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customFormat="false" ht="13.8" hidden="false" customHeight="false" outlineLevel="0" collapsed="false">
      <c r="A10" s="14" t="s">
        <v>44</v>
      </c>
      <c r="B10" s="14" t="s">
        <v>45</v>
      </c>
      <c r="C10" s="14"/>
      <c r="D10" s="14"/>
      <c r="E10" s="14"/>
      <c r="F10" s="14"/>
      <c r="G10" s="15" t="n">
        <v>0</v>
      </c>
      <c r="H10" s="14" t="n">
        <v>45</v>
      </c>
      <c r="I10" s="14" t="s">
        <v>38</v>
      </c>
      <c r="J10" s="14"/>
      <c r="K10" s="14" t="n">
        <f aca="false">E10-J10</f>
        <v>0</v>
      </c>
      <c r="L10" s="14" t="n">
        <f aca="false">E10-M10</f>
        <v>0</v>
      </c>
      <c r="M10" s="14"/>
      <c r="N10" s="14"/>
      <c r="O10" s="14" t="n">
        <f aca="false">L10/5</f>
        <v>0</v>
      </c>
      <c r="P10" s="16"/>
      <c r="Q10" s="16"/>
      <c r="R10" s="14"/>
      <c r="S10" s="14" t="e">
        <f aca="false">(F10+N10+P10)/O10</f>
        <v>#DIV/0!</v>
      </c>
      <c r="T10" s="14" t="e">
        <f aca="false">(F10+N10)/O10</f>
        <v>#DIV/0!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4" t="n">
        <v>0</v>
      </c>
      <c r="AA10" s="14" t="n">
        <v>0</v>
      </c>
      <c r="AB10" s="14" t="n">
        <v>0</v>
      </c>
      <c r="AC10" s="14" t="n">
        <v>0</v>
      </c>
      <c r="AD10" s="14" t="n">
        <v>0</v>
      </c>
      <c r="AE10" s="14" t="s">
        <v>46</v>
      </c>
      <c r="AF10" s="2" t="n">
        <f aca="false">ROUND(P10*G10,0)</f>
        <v>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customFormat="false" ht="13.8" hidden="false" customHeight="false" outlineLevel="0" collapsed="false">
      <c r="A11" s="14" t="s">
        <v>47</v>
      </c>
      <c r="B11" s="14" t="s">
        <v>45</v>
      </c>
      <c r="C11" s="14"/>
      <c r="D11" s="14"/>
      <c r="E11" s="14"/>
      <c r="F11" s="14"/>
      <c r="G11" s="15" t="n">
        <v>0</v>
      </c>
      <c r="H11" s="14" t="n">
        <v>45</v>
      </c>
      <c r="I11" s="14" t="s">
        <v>38</v>
      </c>
      <c r="J11" s="14"/>
      <c r="K11" s="14" t="n">
        <f aca="false">E11-J11</f>
        <v>0</v>
      </c>
      <c r="L11" s="14" t="n">
        <f aca="false">E11-M11</f>
        <v>0</v>
      </c>
      <c r="M11" s="14"/>
      <c r="N11" s="14"/>
      <c r="O11" s="14" t="n">
        <f aca="false">L11/5</f>
        <v>0</v>
      </c>
      <c r="P11" s="16"/>
      <c r="Q11" s="16"/>
      <c r="R11" s="14"/>
      <c r="S11" s="14" t="e">
        <f aca="false">(F11+N11+P11)/O11</f>
        <v>#DIV/0!</v>
      </c>
      <c r="T11" s="14" t="e">
        <f aca="false">(F11+N11)/O11</f>
        <v>#DIV/0!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4" t="n">
        <v>0</v>
      </c>
      <c r="AA11" s="14" t="n">
        <v>0</v>
      </c>
      <c r="AB11" s="14" t="n">
        <v>0</v>
      </c>
      <c r="AC11" s="14" t="n">
        <v>0</v>
      </c>
      <c r="AD11" s="14" t="n">
        <v>0</v>
      </c>
      <c r="AE11" s="14" t="s">
        <v>46</v>
      </c>
      <c r="AF11" s="2" t="n">
        <f aca="false">ROUND(P11*G11,0)</f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customFormat="false" ht="13.8" hidden="false" customHeight="false" outlineLevel="0" collapsed="false">
      <c r="A12" s="14" t="s">
        <v>48</v>
      </c>
      <c r="B12" s="14" t="s">
        <v>45</v>
      </c>
      <c r="C12" s="14"/>
      <c r="D12" s="14"/>
      <c r="E12" s="14"/>
      <c r="F12" s="14"/>
      <c r="G12" s="15" t="n">
        <v>0</v>
      </c>
      <c r="H12" s="14" t="n">
        <v>180</v>
      </c>
      <c r="I12" s="14" t="s">
        <v>38</v>
      </c>
      <c r="J12" s="14"/>
      <c r="K12" s="14" t="n">
        <f aca="false">E12-J12</f>
        <v>0</v>
      </c>
      <c r="L12" s="14" t="n">
        <f aca="false">E12-M12</f>
        <v>0</v>
      </c>
      <c r="M12" s="14"/>
      <c r="N12" s="14"/>
      <c r="O12" s="14" t="n">
        <f aca="false">L12/5</f>
        <v>0</v>
      </c>
      <c r="P12" s="16"/>
      <c r="Q12" s="16"/>
      <c r="R12" s="14"/>
      <c r="S12" s="14" t="e">
        <f aca="false">(F12+N12+P12)/O12</f>
        <v>#DIV/0!</v>
      </c>
      <c r="T12" s="14" t="e">
        <f aca="false">(F12+N12)/O12</f>
        <v>#DIV/0!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4" t="n">
        <v>0</v>
      </c>
      <c r="AA12" s="14" t="n">
        <v>0</v>
      </c>
      <c r="AB12" s="14" t="n">
        <v>0</v>
      </c>
      <c r="AC12" s="14" t="n">
        <v>0</v>
      </c>
      <c r="AD12" s="14" t="n">
        <v>0</v>
      </c>
      <c r="AE12" s="14" t="s">
        <v>46</v>
      </c>
      <c r="AF12" s="2" t="n">
        <f aca="false">ROUND(P12*G12,0)</f>
        <v>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customFormat="false" ht="13.8" hidden="false" customHeight="false" outlineLevel="0" collapsed="false">
      <c r="A13" s="2" t="s">
        <v>49</v>
      </c>
      <c r="B13" s="2" t="s">
        <v>45</v>
      </c>
      <c r="C13" s="2" t="n">
        <v>60</v>
      </c>
      <c r="D13" s="2" t="n">
        <v>24</v>
      </c>
      <c r="E13" s="2" t="n">
        <v>44</v>
      </c>
      <c r="F13" s="2" t="n">
        <v>29</v>
      </c>
      <c r="G13" s="3" t="n">
        <v>0.3</v>
      </c>
      <c r="H13" s="2" t="n">
        <v>40</v>
      </c>
      <c r="I13" s="2" t="s">
        <v>38</v>
      </c>
      <c r="J13" s="2" t="n">
        <v>52</v>
      </c>
      <c r="K13" s="2" t="n">
        <f aca="false">E13-J13</f>
        <v>-8</v>
      </c>
      <c r="L13" s="2" t="n">
        <f aca="false">E13-M13</f>
        <v>44</v>
      </c>
      <c r="M13" s="2"/>
      <c r="N13" s="2" t="n">
        <v>26.75</v>
      </c>
      <c r="O13" s="2" t="n">
        <f aca="false">L13/5</f>
        <v>8.8</v>
      </c>
      <c r="P13" s="9" t="n">
        <f aca="false">10*O13-N13-F13</f>
        <v>32.25</v>
      </c>
      <c r="Q13" s="9"/>
      <c r="R13" s="2"/>
      <c r="S13" s="2" t="n">
        <f aca="false">(F13+N13+P13)/O13</f>
        <v>10</v>
      </c>
      <c r="T13" s="2" t="n">
        <f aca="false">(F13+N13)/O13</f>
        <v>6.33522727272727</v>
      </c>
      <c r="U13" s="2" t="n">
        <v>7.25</v>
      </c>
      <c r="V13" s="2" t="n">
        <v>1.66666666666667</v>
      </c>
      <c r="W13" s="2" t="n">
        <v>9.6</v>
      </c>
      <c r="X13" s="2" t="n">
        <v>7.6</v>
      </c>
      <c r="Y13" s="2" t="n">
        <v>10.8</v>
      </c>
      <c r="Z13" s="2" t="n">
        <v>11.4</v>
      </c>
      <c r="AA13" s="2" t="n">
        <v>6.4</v>
      </c>
      <c r="AB13" s="2" t="n">
        <v>6.4</v>
      </c>
      <c r="AC13" s="2" t="n">
        <v>5.6</v>
      </c>
      <c r="AD13" s="2" t="n">
        <v>6</v>
      </c>
      <c r="AE13" s="2"/>
      <c r="AF13" s="2" t="n">
        <f aca="false">ROUND(P13*G13,0)</f>
        <v>10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customFormat="false" ht="13.8" hidden="false" customHeight="false" outlineLevel="0" collapsed="false">
      <c r="A14" s="2" t="s">
        <v>50</v>
      </c>
      <c r="B14" s="2" t="s">
        <v>45</v>
      </c>
      <c r="C14" s="2" t="n">
        <v>122</v>
      </c>
      <c r="D14" s="2"/>
      <c r="E14" s="2" t="n">
        <v>16</v>
      </c>
      <c r="F14" s="2" t="n">
        <v>98</v>
      </c>
      <c r="G14" s="3" t="n">
        <v>0.17</v>
      </c>
      <c r="H14" s="2" t="n">
        <v>180</v>
      </c>
      <c r="I14" s="2" t="s">
        <v>38</v>
      </c>
      <c r="J14" s="2" t="n">
        <v>19</v>
      </c>
      <c r="K14" s="2" t="n">
        <f aca="false">E14-J14</f>
        <v>-3</v>
      </c>
      <c r="L14" s="2" t="n">
        <f aca="false">E14-M14</f>
        <v>16</v>
      </c>
      <c r="M14" s="2"/>
      <c r="N14" s="2"/>
      <c r="O14" s="2" t="n">
        <f aca="false">L14/5</f>
        <v>3.2</v>
      </c>
      <c r="P14" s="9"/>
      <c r="Q14" s="9"/>
      <c r="R14" s="2"/>
      <c r="S14" s="2" t="n">
        <f aca="false">(F14+N14+P14)/O14</f>
        <v>30.625</v>
      </c>
      <c r="T14" s="2" t="n">
        <f aca="false">(F14+N14)/O14</f>
        <v>30.625</v>
      </c>
      <c r="U14" s="2" t="n">
        <v>9.75</v>
      </c>
      <c r="V14" s="2" t="n">
        <v>10</v>
      </c>
      <c r="W14" s="2" t="n">
        <v>17.8</v>
      </c>
      <c r="X14" s="2" t="n">
        <v>13.2</v>
      </c>
      <c r="Y14" s="2" t="n">
        <v>11.8</v>
      </c>
      <c r="Z14" s="2" t="n">
        <v>14.6</v>
      </c>
      <c r="AA14" s="2" t="n">
        <v>14.6</v>
      </c>
      <c r="AB14" s="2" t="n">
        <v>10.6</v>
      </c>
      <c r="AC14" s="2" t="n">
        <v>1</v>
      </c>
      <c r="AD14" s="2" t="n">
        <v>25.4</v>
      </c>
      <c r="AE14" s="17" t="s">
        <v>51</v>
      </c>
      <c r="AF14" s="2" t="n">
        <f aca="false">ROUND(P14*G14,0)</f>
        <v>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customFormat="false" ht="13.8" hidden="false" customHeight="false" outlineLevel="0" collapsed="false">
      <c r="A15" s="14" t="s">
        <v>52</v>
      </c>
      <c r="B15" s="14" t="s">
        <v>45</v>
      </c>
      <c r="C15" s="14"/>
      <c r="D15" s="14"/>
      <c r="E15" s="14"/>
      <c r="F15" s="14"/>
      <c r="G15" s="15" t="n">
        <v>0</v>
      </c>
      <c r="H15" s="14" t="n">
        <v>50</v>
      </c>
      <c r="I15" s="14" t="s">
        <v>38</v>
      </c>
      <c r="J15" s="14"/>
      <c r="K15" s="14" t="n">
        <f aca="false">E15-J15</f>
        <v>0</v>
      </c>
      <c r="L15" s="14" t="n">
        <f aca="false">E15-M15</f>
        <v>0</v>
      </c>
      <c r="M15" s="14"/>
      <c r="N15" s="14"/>
      <c r="O15" s="14" t="n">
        <f aca="false">L15/5</f>
        <v>0</v>
      </c>
      <c r="P15" s="16"/>
      <c r="Q15" s="16"/>
      <c r="R15" s="14"/>
      <c r="S15" s="14" t="e">
        <f aca="false">(F15+N15+P15)/O15</f>
        <v>#DIV/0!</v>
      </c>
      <c r="T15" s="14" t="e">
        <f aca="false">(F15+N15)/O15</f>
        <v>#DIV/0!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4" t="n">
        <v>0</v>
      </c>
      <c r="AA15" s="14" t="n">
        <v>0</v>
      </c>
      <c r="AB15" s="14" t="n">
        <v>0</v>
      </c>
      <c r="AC15" s="14" t="n">
        <v>0</v>
      </c>
      <c r="AD15" s="14" t="n">
        <v>0</v>
      </c>
      <c r="AE15" s="14" t="s">
        <v>46</v>
      </c>
      <c r="AF15" s="2" t="n">
        <f aca="false">ROUND(P15*G15,0)</f>
        <v>0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customFormat="false" ht="13.8" hidden="false" customHeight="false" outlineLevel="0" collapsed="false">
      <c r="A16" s="2" t="s">
        <v>53</v>
      </c>
      <c r="B16" s="2" t="s">
        <v>45</v>
      </c>
      <c r="C16" s="2" t="n">
        <v>31</v>
      </c>
      <c r="D16" s="2" t="n">
        <v>103</v>
      </c>
      <c r="E16" s="2" t="n">
        <v>54</v>
      </c>
      <c r="F16" s="2" t="n">
        <v>75</v>
      </c>
      <c r="G16" s="3" t="n">
        <v>0.35</v>
      </c>
      <c r="H16" s="2" t="n">
        <v>50</v>
      </c>
      <c r="I16" s="2" t="s">
        <v>38</v>
      </c>
      <c r="J16" s="2" t="n">
        <v>55</v>
      </c>
      <c r="K16" s="2" t="n">
        <f aca="false">E16-J16</f>
        <v>-1</v>
      </c>
      <c r="L16" s="2" t="n">
        <f aca="false">E16-M16</f>
        <v>54</v>
      </c>
      <c r="M16" s="2"/>
      <c r="N16" s="2" t="n">
        <v>31.9166666666667</v>
      </c>
      <c r="O16" s="2" t="n">
        <f aca="false">L16/5</f>
        <v>10.8</v>
      </c>
      <c r="P16" s="9"/>
      <c r="Q16" s="9"/>
      <c r="R16" s="2"/>
      <c r="S16" s="2" t="n">
        <f aca="false">(F16+N16+P16)/O16</f>
        <v>9.89969135802469</v>
      </c>
      <c r="T16" s="2" t="n">
        <f aca="false">(F16+N16)/O16</f>
        <v>9.89969135802469</v>
      </c>
      <c r="U16" s="2" t="n">
        <v>12.75</v>
      </c>
      <c r="V16" s="2" t="n">
        <v>12.3333333333333</v>
      </c>
      <c r="W16" s="2" t="n">
        <v>32.452</v>
      </c>
      <c r="X16" s="2" t="n">
        <v>13.252</v>
      </c>
      <c r="Y16" s="2" t="n">
        <v>10.2</v>
      </c>
      <c r="Z16" s="2" t="n">
        <v>14.8</v>
      </c>
      <c r="AA16" s="2" t="n">
        <v>11</v>
      </c>
      <c r="AB16" s="2" t="n">
        <v>4.2</v>
      </c>
      <c r="AC16" s="2" t="n">
        <v>0.4</v>
      </c>
      <c r="AD16" s="2" t="n">
        <v>10.8</v>
      </c>
      <c r="AE16" s="2"/>
      <c r="AF16" s="2" t="n">
        <f aca="false">ROUND(P16*G16,0)</f>
        <v>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customFormat="false" ht="13.8" hidden="false" customHeight="false" outlineLevel="0" collapsed="false">
      <c r="A17" s="2" t="s">
        <v>54</v>
      </c>
      <c r="B17" s="2" t="s">
        <v>37</v>
      </c>
      <c r="C17" s="2" t="n">
        <v>232.195</v>
      </c>
      <c r="D17" s="2" t="n">
        <v>404.08</v>
      </c>
      <c r="E17" s="2" t="n">
        <v>285.574</v>
      </c>
      <c r="F17" s="2" t="n">
        <v>307.226</v>
      </c>
      <c r="G17" s="3" t="n">
        <v>1</v>
      </c>
      <c r="H17" s="2" t="n">
        <v>55</v>
      </c>
      <c r="I17" s="2" t="s">
        <v>38</v>
      </c>
      <c r="J17" s="2" t="n">
        <v>676.953</v>
      </c>
      <c r="K17" s="2" t="n">
        <f aca="false">E17-J17</f>
        <v>-391.379</v>
      </c>
      <c r="L17" s="2" t="n">
        <f aca="false">E17-M17</f>
        <v>242.368</v>
      </c>
      <c r="M17" s="2" t="n">
        <v>43.206</v>
      </c>
      <c r="N17" s="2"/>
      <c r="O17" s="2" t="n">
        <f aca="false">L17/5</f>
        <v>48.4736</v>
      </c>
      <c r="P17" s="9" t="n">
        <f aca="false">10*O17-N17-F17</f>
        <v>177.51</v>
      </c>
      <c r="Q17" s="9"/>
      <c r="R17" s="2"/>
      <c r="S17" s="2" t="n">
        <f aca="false">(F17+N17+P17)/O17</f>
        <v>10</v>
      </c>
      <c r="T17" s="2" t="n">
        <f aca="false">(F17+N17)/O17</f>
        <v>6.33800666754687</v>
      </c>
      <c r="U17" s="2" t="n">
        <v>44.688</v>
      </c>
      <c r="V17" s="2" t="n">
        <v>44.7746666666667</v>
      </c>
      <c r="W17" s="2" t="n">
        <v>78.71</v>
      </c>
      <c r="X17" s="2" t="n">
        <v>42.203</v>
      </c>
      <c r="Y17" s="2" t="n">
        <v>39.5646</v>
      </c>
      <c r="Z17" s="2" t="n">
        <v>35.1678</v>
      </c>
      <c r="AA17" s="2" t="n">
        <v>35.8868</v>
      </c>
      <c r="AB17" s="2" t="n">
        <v>36.2348</v>
      </c>
      <c r="AC17" s="2" t="n">
        <v>55.1</v>
      </c>
      <c r="AD17" s="2" t="n">
        <v>61.3032</v>
      </c>
      <c r="AE17" s="2"/>
      <c r="AF17" s="2" t="n">
        <f aca="false">ROUND(P17*G17,0)</f>
        <v>178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customFormat="false" ht="13.8" hidden="false" customHeight="false" outlineLevel="0" collapsed="false">
      <c r="A18" s="2" t="s">
        <v>55</v>
      </c>
      <c r="B18" s="2" t="s">
        <v>37</v>
      </c>
      <c r="C18" s="2" t="n">
        <v>3968.519</v>
      </c>
      <c r="D18" s="2" t="n">
        <v>1.933</v>
      </c>
      <c r="E18" s="2" t="n">
        <v>1249.983</v>
      </c>
      <c r="F18" s="2" t="n">
        <v>2516.935</v>
      </c>
      <c r="G18" s="3" t="n">
        <v>1</v>
      </c>
      <c r="H18" s="2" t="n">
        <v>50</v>
      </c>
      <c r="I18" s="2" t="s">
        <v>38</v>
      </c>
      <c r="J18" s="2" t="n">
        <v>2738.39</v>
      </c>
      <c r="K18" s="2" t="n">
        <f aca="false">E18-J18</f>
        <v>-1488.407</v>
      </c>
      <c r="L18" s="2" t="n">
        <f aca="false">E18-M18</f>
        <v>963.576</v>
      </c>
      <c r="M18" s="2" t="n">
        <v>286.407</v>
      </c>
      <c r="N18" s="2"/>
      <c r="O18" s="2" t="n">
        <f aca="false">L18/5</f>
        <v>192.7152</v>
      </c>
      <c r="P18" s="9"/>
      <c r="Q18" s="9"/>
      <c r="R18" s="2"/>
      <c r="S18" s="2" t="n">
        <f aca="false">(F18+N18+P18)/O18</f>
        <v>13.0603865185517</v>
      </c>
      <c r="T18" s="2" t="n">
        <f aca="false">(F18+N18)/O18</f>
        <v>13.0603865185517</v>
      </c>
      <c r="U18" s="2" t="n">
        <v>230.084</v>
      </c>
      <c r="V18" s="2" t="n">
        <v>202.303</v>
      </c>
      <c r="W18" s="2" t="n">
        <v>482.5946</v>
      </c>
      <c r="X18" s="2" t="n">
        <v>443.4922</v>
      </c>
      <c r="Y18" s="2" t="n">
        <v>272.6976</v>
      </c>
      <c r="Z18" s="2" t="n">
        <v>236.0898</v>
      </c>
      <c r="AA18" s="2" t="n">
        <v>319.8206</v>
      </c>
      <c r="AB18" s="2" t="n">
        <v>352.254</v>
      </c>
      <c r="AC18" s="2" t="n">
        <v>316.8676</v>
      </c>
      <c r="AD18" s="2" t="n">
        <v>262.9816</v>
      </c>
      <c r="AE18" s="2"/>
      <c r="AF18" s="2" t="n">
        <f aca="false">ROUND(P18*G18,0)</f>
        <v>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customFormat="false" ht="13.8" hidden="false" customHeight="false" outlineLevel="0" collapsed="false">
      <c r="A19" s="2" t="s">
        <v>56</v>
      </c>
      <c r="B19" s="2" t="s">
        <v>37</v>
      </c>
      <c r="C19" s="2" t="n">
        <v>180.906</v>
      </c>
      <c r="D19" s="2" t="n">
        <v>122.033</v>
      </c>
      <c r="E19" s="2" t="n">
        <v>127.241</v>
      </c>
      <c r="F19" s="2" t="n">
        <v>152.928</v>
      </c>
      <c r="G19" s="3" t="n">
        <v>1</v>
      </c>
      <c r="H19" s="2" t="n">
        <v>60</v>
      </c>
      <c r="I19" s="2" t="s">
        <v>38</v>
      </c>
      <c r="J19" s="2" t="n">
        <v>113.49</v>
      </c>
      <c r="K19" s="2" t="n">
        <f aca="false">E19-J19</f>
        <v>13.751</v>
      </c>
      <c r="L19" s="2" t="n">
        <f aca="false">E19-M19</f>
        <v>127.241</v>
      </c>
      <c r="M19" s="2"/>
      <c r="N19" s="2" t="n">
        <v>23.8696666666667</v>
      </c>
      <c r="O19" s="2" t="n">
        <f aca="false">L19/5</f>
        <v>25.4482</v>
      </c>
      <c r="P19" s="9" t="n">
        <f aca="false">10*O19-N19-F19</f>
        <v>77.6843333333333</v>
      </c>
      <c r="Q19" s="9"/>
      <c r="R19" s="2"/>
      <c r="S19" s="2" t="n">
        <f aca="false">(F19+N19+P19)/O19</f>
        <v>10</v>
      </c>
      <c r="T19" s="2" t="n">
        <f aca="false">(F19+N19)/O19</f>
        <v>6.94735449527537</v>
      </c>
      <c r="U19" s="2" t="n">
        <v>24.979</v>
      </c>
      <c r="V19" s="2" t="n">
        <v>25.3046666666667</v>
      </c>
      <c r="W19" s="2" t="n">
        <v>41.5572</v>
      </c>
      <c r="X19" s="2" t="n">
        <v>33.7854</v>
      </c>
      <c r="Y19" s="2" t="n">
        <v>19.5008</v>
      </c>
      <c r="Z19" s="2" t="n">
        <v>19.1456</v>
      </c>
      <c r="AA19" s="2" t="n">
        <v>25.2846</v>
      </c>
      <c r="AB19" s="2" t="n">
        <v>23.1314</v>
      </c>
      <c r="AC19" s="2" t="n">
        <v>25.5636</v>
      </c>
      <c r="AD19" s="2" t="n">
        <v>30.2964</v>
      </c>
      <c r="AE19" s="2"/>
      <c r="AF19" s="2" t="n">
        <f aca="false">ROUND(P19*G19,0)</f>
        <v>78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customFormat="false" ht="13.8" hidden="false" customHeight="false" outlineLevel="0" collapsed="false">
      <c r="A20" s="2" t="s">
        <v>57</v>
      </c>
      <c r="B20" s="2" t="s">
        <v>37</v>
      </c>
      <c r="C20" s="2" t="n">
        <v>344.336</v>
      </c>
      <c r="D20" s="2"/>
      <c r="E20" s="2" t="n">
        <v>265.463</v>
      </c>
      <c r="F20" s="2" t="n">
        <v>34.078</v>
      </c>
      <c r="G20" s="3" t="n">
        <v>1</v>
      </c>
      <c r="H20" s="2" t="n">
        <v>60</v>
      </c>
      <c r="I20" s="2" t="s">
        <v>38</v>
      </c>
      <c r="J20" s="2" t="n">
        <v>256.1</v>
      </c>
      <c r="K20" s="2" t="n">
        <f aca="false">E20-J20</f>
        <v>9.363</v>
      </c>
      <c r="L20" s="2" t="n">
        <f aca="false">E20-M20</f>
        <v>265.463</v>
      </c>
      <c r="M20" s="2"/>
      <c r="N20" s="2" t="n">
        <v>283.867</v>
      </c>
      <c r="O20" s="2" t="n">
        <f aca="false">L20/5</f>
        <v>53.0926</v>
      </c>
      <c r="P20" s="9" t="n">
        <f aca="false">10*O20-N20-F20</f>
        <v>212.981</v>
      </c>
      <c r="Q20" s="9"/>
      <c r="R20" s="2"/>
      <c r="S20" s="2" t="n">
        <f aca="false">(F20+N20+P20)/O20</f>
        <v>10</v>
      </c>
      <c r="T20" s="2" t="n">
        <f aca="false">(F20+N20)/O20</f>
        <v>5.98849933889092</v>
      </c>
      <c r="U20" s="2" t="n">
        <v>46.5265</v>
      </c>
      <c r="V20" s="2" t="n">
        <v>23.1546666666667</v>
      </c>
      <c r="W20" s="2" t="n">
        <v>18.8726</v>
      </c>
      <c r="X20" s="2" t="n">
        <v>1.5028</v>
      </c>
      <c r="Y20" s="2" t="n">
        <v>42.4248</v>
      </c>
      <c r="Z20" s="2" t="n">
        <v>4.47960000000003</v>
      </c>
      <c r="AA20" s="2" t="n">
        <v>0</v>
      </c>
      <c r="AB20" s="2" t="n">
        <v>0</v>
      </c>
      <c r="AC20" s="2" t="n">
        <v>0</v>
      </c>
      <c r="AD20" s="2" t="n">
        <v>0</v>
      </c>
      <c r="AE20" s="2" t="s">
        <v>58</v>
      </c>
      <c r="AF20" s="2" t="n">
        <f aca="false">ROUND(P20*G20,0)</f>
        <v>213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customFormat="false" ht="13.8" hidden="false" customHeight="false" outlineLevel="0" collapsed="false">
      <c r="A21" s="14" t="s">
        <v>59</v>
      </c>
      <c r="B21" s="14" t="s">
        <v>37</v>
      </c>
      <c r="C21" s="14"/>
      <c r="D21" s="14"/>
      <c r="E21" s="14"/>
      <c r="F21" s="14"/>
      <c r="G21" s="15" t="n">
        <v>0</v>
      </c>
      <c r="H21" s="14" t="n">
        <v>60</v>
      </c>
      <c r="I21" s="14" t="s">
        <v>38</v>
      </c>
      <c r="J21" s="14"/>
      <c r="K21" s="14" t="n">
        <f aca="false">E21-J21</f>
        <v>0</v>
      </c>
      <c r="L21" s="14" t="n">
        <f aca="false">E21-M21</f>
        <v>0</v>
      </c>
      <c r="M21" s="14"/>
      <c r="N21" s="14"/>
      <c r="O21" s="14" t="n">
        <f aca="false">L21/5</f>
        <v>0</v>
      </c>
      <c r="P21" s="16"/>
      <c r="Q21" s="16"/>
      <c r="R21" s="14"/>
      <c r="S21" s="14" t="e">
        <f aca="false">(F21+N21+P21)/O21</f>
        <v>#DIV/0!</v>
      </c>
      <c r="T21" s="14" t="e">
        <f aca="false">(F21+N21)/O21</f>
        <v>#DIV/0!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4" t="n">
        <v>0</v>
      </c>
      <c r="AA21" s="14" t="n">
        <v>0</v>
      </c>
      <c r="AB21" s="14" t="n">
        <v>0</v>
      </c>
      <c r="AC21" s="14" t="n">
        <v>0</v>
      </c>
      <c r="AD21" s="14" t="n">
        <v>0</v>
      </c>
      <c r="AE21" s="14" t="s">
        <v>46</v>
      </c>
      <c r="AF21" s="2" t="n">
        <f aca="false">ROUND(P21*G21,0)</f>
        <v>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customFormat="false" ht="13.8" hidden="false" customHeight="false" outlineLevel="0" collapsed="false">
      <c r="A22" s="2" t="s">
        <v>60</v>
      </c>
      <c r="B22" s="2" t="s">
        <v>37</v>
      </c>
      <c r="C22" s="2" t="n">
        <v>862.406</v>
      </c>
      <c r="D22" s="2" t="n">
        <v>386.116</v>
      </c>
      <c r="E22" s="2" t="n">
        <v>441.116</v>
      </c>
      <c r="F22" s="2" t="n">
        <v>748.052</v>
      </c>
      <c r="G22" s="3" t="n">
        <v>1</v>
      </c>
      <c r="H22" s="2" t="n">
        <v>60</v>
      </c>
      <c r="I22" s="2" t="s">
        <v>38</v>
      </c>
      <c r="J22" s="2" t="n">
        <v>813.64</v>
      </c>
      <c r="K22" s="2" t="n">
        <f aca="false">E22-J22</f>
        <v>-372.524</v>
      </c>
      <c r="L22" s="2" t="n">
        <f aca="false">E22-M22</f>
        <v>441.116</v>
      </c>
      <c r="M22" s="2"/>
      <c r="N22" s="2" t="n">
        <v>67.4368333333333</v>
      </c>
      <c r="O22" s="2" t="n">
        <f aca="false">L22/5</f>
        <v>88.2232</v>
      </c>
      <c r="P22" s="9" t="n">
        <f aca="false">10*O22-N22-F22</f>
        <v>66.7431666666666</v>
      </c>
      <c r="Q22" s="9"/>
      <c r="R22" s="2"/>
      <c r="S22" s="2" t="n">
        <f aca="false">(F22+N22+P22)/O22</f>
        <v>10</v>
      </c>
      <c r="T22" s="2" t="n">
        <f aca="false">(F22+N22)/O22</f>
        <v>9.2434737499131</v>
      </c>
      <c r="U22" s="2" t="n">
        <v>105.2765</v>
      </c>
      <c r="V22" s="2" t="n">
        <v>107.979333333333</v>
      </c>
      <c r="W22" s="2" t="n">
        <v>171.816</v>
      </c>
      <c r="X22" s="2" t="n">
        <v>130.5404</v>
      </c>
      <c r="Y22" s="2" t="n">
        <v>97.0828</v>
      </c>
      <c r="Z22" s="2" t="n">
        <v>90.3568</v>
      </c>
      <c r="AA22" s="2" t="n">
        <v>97.1612</v>
      </c>
      <c r="AB22" s="2" t="n">
        <v>111.0028</v>
      </c>
      <c r="AC22" s="2" t="n">
        <v>108.1736</v>
      </c>
      <c r="AD22" s="2" t="n">
        <v>81.2348</v>
      </c>
      <c r="AE22" s="2"/>
      <c r="AF22" s="2" t="n">
        <f aca="false">ROUND(P22*G22,0)</f>
        <v>67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customFormat="false" ht="13.8" hidden="false" customHeight="false" outlineLevel="0" collapsed="false">
      <c r="A23" s="2" t="s">
        <v>61</v>
      </c>
      <c r="B23" s="2" t="s">
        <v>37</v>
      </c>
      <c r="C23" s="2" t="n">
        <v>180.125</v>
      </c>
      <c r="D23" s="2" t="n">
        <v>194.289</v>
      </c>
      <c r="E23" s="2" t="n">
        <v>160.445</v>
      </c>
      <c r="F23" s="2" t="n">
        <v>189.844</v>
      </c>
      <c r="G23" s="3" t="n">
        <v>1</v>
      </c>
      <c r="H23" s="2" t="n">
        <v>60</v>
      </c>
      <c r="I23" s="2" t="s">
        <v>38</v>
      </c>
      <c r="J23" s="2" t="n">
        <v>246.39</v>
      </c>
      <c r="K23" s="2" t="n">
        <f aca="false">E23-J23</f>
        <v>-85.945</v>
      </c>
      <c r="L23" s="2" t="n">
        <f aca="false">E23-M23</f>
        <v>160.445</v>
      </c>
      <c r="M23" s="2"/>
      <c r="N23" s="2" t="n">
        <v>5.31058333333334</v>
      </c>
      <c r="O23" s="2" t="n">
        <f aca="false">L23/5</f>
        <v>32.089</v>
      </c>
      <c r="P23" s="9" t="n">
        <f aca="false">10*O23-N23-F23</f>
        <v>125.735416666667</v>
      </c>
      <c r="Q23" s="9"/>
      <c r="R23" s="2"/>
      <c r="S23" s="2" t="n">
        <f aca="false">(F23+N23+P23)/O23</f>
        <v>10</v>
      </c>
      <c r="T23" s="2" t="n">
        <f aca="false">(F23+N23)/O23</f>
        <v>6.08166609533901</v>
      </c>
      <c r="U23" s="2" t="n">
        <v>29.00775</v>
      </c>
      <c r="V23" s="2" t="n">
        <v>31.0873333333333</v>
      </c>
      <c r="W23" s="2" t="n">
        <v>53.2812</v>
      </c>
      <c r="X23" s="2" t="n">
        <v>30.8624</v>
      </c>
      <c r="Y23" s="2" t="n">
        <v>22.6908</v>
      </c>
      <c r="Z23" s="2" t="n">
        <v>21.8074</v>
      </c>
      <c r="AA23" s="2" t="n">
        <v>38.4702</v>
      </c>
      <c r="AB23" s="2" t="n">
        <v>34.96</v>
      </c>
      <c r="AC23" s="2" t="n">
        <v>30.2476</v>
      </c>
      <c r="AD23" s="2" t="n">
        <v>40.0872</v>
      </c>
      <c r="AE23" s="2"/>
      <c r="AF23" s="2" t="n">
        <f aca="false">ROUND(P23*G23,0)</f>
        <v>126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customFormat="false" ht="13.8" hidden="false" customHeight="false" outlineLevel="0" collapsed="false">
      <c r="A24" s="2" t="s">
        <v>62</v>
      </c>
      <c r="B24" s="2" t="s">
        <v>37</v>
      </c>
      <c r="C24" s="2" t="n">
        <v>137.954</v>
      </c>
      <c r="D24" s="2" t="n">
        <v>53.002</v>
      </c>
      <c r="E24" s="2" t="n">
        <v>99.256</v>
      </c>
      <c r="F24" s="2" t="n">
        <v>70.18</v>
      </c>
      <c r="G24" s="3" t="n">
        <v>1</v>
      </c>
      <c r="H24" s="2" t="n">
        <v>60</v>
      </c>
      <c r="I24" s="2" t="s">
        <v>38</v>
      </c>
      <c r="J24" s="2" t="n">
        <v>206.12</v>
      </c>
      <c r="K24" s="2" t="n">
        <f aca="false">E24-J24</f>
        <v>-106.864</v>
      </c>
      <c r="L24" s="2" t="n">
        <f aca="false">E24-M24</f>
        <v>99.256</v>
      </c>
      <c r="M24" s="2"/>
      <c r="N24" s="2"/>
      <c r="O24" s="2" t="n">
        <f aca="false">L24/5</f>
        <v>19.8512</v>
      </c>
      <c r="P24" s="9" t="n">
        <f aca="false">10*O24-N24-F24</f>
        <v>128.332</v>
      </c>
      <c r="Q24" s="9"/>
      <c r="R24" s="2"/>
      <c r="S24" s="2" t="n">
        <f aca="false">(F24+N24+P24)/O24</f>
        <v>10</v>
      </c>
      <c r="T24" s="2" t="n">
        <f aca="false">(F24+N24)/O24</f>
        <v>3.53530265172886</v>
      </c>
      <c r="U24" s="2" t="n">
        <v>10.41575</v>
      </c>
      <c r="V24" s="2" t="n">
        <v>8.90433333333333</v>
      </c>
      <c r="W24" s="2" t="n">
        <v>32.6124</v>
      </c>
      <c r="X24" s="2" t="n">
        <v>21.6744</v>
      </c>
      <c r="Y24" s="2" t="n">
        <v>16.1828</v>
      </c>
      <c r="Z24" s="2" t="n">
        <v>13.7104</v>
      </c>
      <c r="AA24" s="2" t="n">
        <v>24.1176</v>
      </c>
      <c r="AB24" s="2" t="n">
        <v>27.111</v>
      </c>
      <c r="AC24" s="2" t="n">
        <v>20.9276</v>
      </c>
      <c r="AD24" s="2" t="n">
        <v>24.9778</v>
      </c>
      <c r="AE24" s="2"/>
      <c r="AF24" s="2" t="n">
        <f aca="false">ROUND(P24*G24,0)</f>
        <v>128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customFormat="false" ht="13.8" hidden="false" customHeight="false" outlineLevel="0" collapsed="false">
      <c r="A25" s="2" t="s">
        <v>63</v>
      </c>
      <c r="B25" s="2" t="s">
        <v>37</v>
      </c>
      <c r="C25" s="2" t="n">
        <v>30.419</v>
      </c>
      <c r="D25" s="2" t="n">
        <v>575.379</v>
      </c>
      <c r="E25" s="2" t="n">
        <v>123.9</v>
      </c>
      <c r="F25" s="2" t="n">
        <v>449.771</v>
      </c>
      <c r="G25" s="3" t="n">
        <v>1</v>
      </c>
      <c r="H25" s="2" t="n">
        <v>60</v>
      </c>
      <c r="I25" s="2" t="s">
        <v>38</v>
      </c>
      <c r="J25" s="2" t="n">
        <v>277.461</v>
      </c>
      <c r="K25" s="2" t="n">
        <f aca="false">E25-J25</f>
        <v>-153.561</v>
      </c>
      <c r="L25" s="2" t="n">
        <f aca="false">E25-M25</f>
        <v>115.975</v>
      </c>
      <c r="M25" s="2" t="n">
        <v>7.925</v>
      </c>
      <c r="N25" s="2"/>
      <c r="O25" s="2" t="n">
        <f aca="false">L25/5</f>
        <v>23.195</v>
      </c>
      <c r="P25" s="9"/>
      <c r="Q25" s="9"/>
      <c r="R25" s="2"/>
      <c r="S25" s="2" t="n">
        <f aca="false">(F25+N25+P25)/O25</f>
        <v>19.3908600991593</v>
      </c>
      <c r="T25" s="2" t="n">
        <f aca="false">(F25+N25)/O25</f>
        <v>19.3908600991593</v>
      </c>
      <c r="U25" s="2" t="n">
        <v>25.13575</v>
      </c>
      <c r="V25" s="2" t="n">
        <v>31.759</v>
      </c>
      <c r="W25" s="2" t="n">
        <v>89.6522</v>
      </c>
      <c r="X25" s="2" t="n">
        <v>70.8824</v>
      </c>
      <c r="Y25" s="2" t="n">
        <v>54.4316</v>
      </c>
      <c r="Z25" s="2" t="n">
        <v>56.035</v>
      </c>
      <c r="AA25" s="2" t="n">
        <v>71.3478</v>
      </c>
      <c r="AB25" s="2" t="n">
        <v>77.1406</v>
      </c>
      <c r="AC25" s="2" t="n">
        <v>60.964</v>
      </c>
      <c r="AD25" s="2" t="n">
        <v>54.8324</v>
      </c>
      <c r="AE25" s="18" t="s">
        <v>64</v>
      </c>
      <c r="AF25" s="2" t="n">
        <f aca="false">ROUND(P25*G25,0)</f>
        <v>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customFormat="false" ht="13.8" hidden="false" customHeight="false" outlineLevel="0" collapsed="false">
      <c r="A26" s="2" t="s">
        <v>65</v>
      </c>
      <c r="B26" s="2" t="s">
        <v>37</v>
      </c>
      <c r="C26" s="2" t="n">
        <v>36.333</v>
      </c>
      <c r="D26" s="2" t="n">
        <v>195.004</v>
      </c>
      <c r="E26" s="2" t="n">
        <v>70.226</v>
      </c>
      <c r="F26" s="2" t="n">
        <v>115.905</v>
      </c>
      <c r="G26" s="3" t="n">
        <v>1</v>
      </c>
      <c r="H26" s="2" t="n">
        <v>30</v>
      </c>
      <c r="I26" s="2" t="s">
        <v>38</v>
      </c>
      <c r="J26" s="2" t="n">
        <v>227.359</v>
      </c>
      <c r="K26" s="2" t="n">
        <f aca="false">E26-J26</f>
        <v>-157.133</v>
      </c>
      <c r="L26" s="2" t="n">
        <f aca="false">E26-M26</f>
        <v>70.226</v>
      </c>
      <c r="M26" s="2"/>
      <c r="N26" s="2" t="n">
        <v>28.6917499999999</v>
      </c>
      <c r="O26" s="2" t="n">
        <f aca="false">L26/5</f>
        <v>14.0452</v>
      </c>
      <c r="P26" s="9"/>
      <c r="Q26" s="9"/>
      <c r="R26" s="2"/>
      <c r="S26" s="2" t="n">
        <f aca="false">(F26+N26+P26)/O26</f>
        <v>10.2951008173611</v>
      </c>
      <c r="T26" s="2" t="n">
        <f aca="false">(F26+N26)/O26</f>
        <v>10.2951008173611</v>
      </c>
      <c r="U26" s="2" t="n">
        <v>19.32425</v>
      </c>
      <c r="V26" s="2" t="n">
        <v>21.8256666666667</v>
      </c>
      <c r="W26" s="2" t="n">
        <v>18.4958</v>
      </c>
      <c r="X26" s="2" t="n">
        <v>13.0646</v>
      </c>
      <c r="Y26" s="2" t="n">
        <v>19.2414</v>
      </c>
      <c r="Z26" s="2" t="n">
        <v>15.6792</v>
      </c>
      <c r="AA26" s="2" t="n">
        <v>5.5602</v>
      </c>
      <c r="AB26" s="2" t="n">
        <v>10.4928</v>
      </c>
      <c r="AC26" s="2" t="n">
        <v>24.9204</v>
      </c>
      <c r="AD26" s="2" t="n">
        <v>24.1946</v>
      </c>
      <c r="AE26" s="2"/>
      <c r="AF26" s="2" t="n">
        <f aca="false">ROUND(P26*G26,0)</f>
        <v>0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customFormat="false" ht="13.8" hidden="false" customHeight="false" outlineLevel="0" collapsed="false">
      <c r="A27" s="2" t="s">
        <v>66</v>
      </c>
      <c r="B27" s="2" t="s">
        <v>37</v>
      </c>
      <c r="C27" s="2" t="n">
        <v>42.516</v>
      </c>
      <c r="D27" s="2" t="n">
        <v>286.383</v>
      </c>
      <c r="E27" s="2" t="n">
        <v>127.18</v>
      </c>
      <c r="F27" s="2" t="n">
        <v>157.213</v>
      </c>
      <c r="G27" s="3" t="n">
        <v>1</v>
      </c>
      <c r="H27" s="2" t="n">
        <v>30</v>
      </c>
      <c r="I27" s="2" t="s">
        <v>38</v>
      </c>
      <c r="J27" s="2" t="n">
        <v>311.154</v>
      </c>
      <c r="K27" s="2" t="n">
        <f aca="false">E27-J27</f>
        <v>-183.974</v>
      </c>
      <c r="L27" s="2" t="n">
        <f aca="false">E27-M27</f>
        <v>127.18</v>
      </c>
      <c r="M27" s="2"/>
      <c r="N27" s="2" t="n">
        <v>10.5005000000001</v>
      </c>
      <c r="O27" s="2" t="n">
        <f aca="false">L27/5</f>
        <v>25.436</v>
      </c>
      <c r="P27" s="9" t="n">
        <f aca="false">10*O27-N27-F27</f>
        <v>86.6464999999999</v>
      </c>
      <c r="Q27" s="9"/>
      <c r="R27" s="2"/>
      <c r="S27" s="2" t="n">
        <f aca="false">(F27+N27+P27)/O27</f>
        <v>10</v>
      </c>
      <c r="T27" s="2" t="n">
        <f aca="false">(F27+N27)/O27</f>
        <v>6.59354851391729</v>
      </c>
      <c r="U27" s="2" t="n">
        <v>25.3755</v>
      </c>
      <c r="V27" s="2" t="n">
        <v>26.7363333333333</v>
      </c>
      <c r="W27" s="2" t="n">
        <v>35.9938</v>
      </c>
      <c r="X27" s="2" t="n">
        <v>22.8682</v>
      </c>
      <c r="Y27" s="2" t="n">
        <v>36.6942</v>
      </c>
      <c r="Z27" s="2" t="n">
        <v>37.2574</v>
      </c>
      <c r="AA27" s="2" t="n">
        <v>36.9368</v>
      </c>
      <c r="AB27" s="2" t="n">
        <v>38.1686</v>
      </c>
      <c r="AC27" s="2" t="n">
        <v>33.1936</v>
      </c>
      <c r="AD27" s="2" t="n">
        <v>37.8238</v>
      </c>
      <c r="AE27" s="2"/>
      <c r="AF27" s="2" t="n">
        <f aca="false">ROUND(P27*G27,0)</f>
        <v>87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customFormat="false" ht="13.8" hidden="false" customHeight="false" outlineLevel="0" collapsed="false">
      <c r="A28" s="2" t="s">
        <v>67</v>
      </c>
      <c r="B28" s="2" t="s">
        <v>37</v>
      </c>
      <c r="C28" s="2" t="n">
        <v>165.392</v>
      </c>
      <c r="D28" s="2" t="n">
        <v>221.29</v>
      </c>
      <c r="E28" s="2" t="n">
        <v>145.622</v>
      </c>
      <c r="F28" s="2" t="n">
        <v>185.463</v>
      </c>
      <c r="G28" s="3" t="n">
        <v>1</v>
      </c>
      <c r="H28" s="2" t="n">
        <v>30</v>
      </c>
      <c r="I28" s="2" t="s">
        <v>38</v>
      </c>
      <c r="J28" s="2" t="n">
        <v>154.2</v>
      </c>
      <c r="K28" s="2" t="n">
        <f aca="false">E28-J28</f>
        <v>-8.57799999999997</v>
      </c>
      <c r="L28" s="2" t="n">
        <f aca="false">E28-M28</f>
        <v>145.622</v>
      </c>
      <c r="M28" s="2"/>
      <c r="N28" s="2" t="n">
        <v>97.7869999999999</v>
      </c>
      <c r="O28" s="2" t="n">
        <f aca="false">L28/5</f>
        <v>29.1244</v>
      </c>
      <c r="P28" s="9" t="n">
        <f aca="false">10*O28-N28-F28</f>
        <v>7.99400000000011</v>
      </c>
      <c r="Q28" s="9"/>
      <c r="R28" s="2"/>
      <c r="S28" s="2" t="n">
        <f aca="false">(F28+N28+P28)/O28</f>
        <v>10</v>
      </c>
      <c r="T28" s="2" t="n">
        <f aca="false">(F28+N28)/O28</f>
        <v>9.7255222425183</v>
      </c>
      <c r="U28" s="2" t="n">
        <v>35.164</v>
      </c>
      <c r="V28" s="2" t="n">
        <v>36.035</v>
      </c>
      <c r="W28" s="2" t="n">
        <v>29.6346</v>
      </c>
      <c r="X28" s="2" t="n">
        <v>49.1714</v>
      </c>
      <c r="Y28" s="2" t="n">
        <v>2.6692</v>
      </c>
      <c r="Z28" s="2" t="n">
        <v>2.1148</v>
      </c>
      <c r="AA28" s="2" t="n">
        <v>28.5352</v>
      </c>
      <c r="AB28" s="2" t="n">
        <v>25.8604</v>
      </c>
      <c r="AC28" s="2" t="n">
        <v>7.1152</v>
      </c>
      <c r="AD28" s="2" t="n">
        <v>6.9074</v>
      </c>
      <c r="AE28" s="2"/>
      <c r="AF28" s="2" t="n">
        <f aca="false">ROUND(P28*G28,0)</f>
        <v>8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customFormat="false" ht="13.8" hidden="false" customHeight="false" outlineLevel="0" collapsed="false">
      <c r="A29" s="14" t="s">
        <v>68</v>
      </c>
      <c r="B29" s="14" t="s">
        <v>37</v>
      </c>
      <c r="C29" s="14"/>
      <c r="D29" s="14"/>
      <c r="E29" s="14"/>
      <c r="F29" s="14"/>
      <c r="G29" s="15" t="n">
        <v>0</v>
      </c>
      <c r="H29" s="14" t="n">
        <v>45</v>
      </c>
      <c r="I29" s="14" t="s">
        <v>38</v>
      </c>
      <c r="J29" s="14"/>
      <c r="K29" s="14" t="n">
        <f aca="false">E29-J29</f>
        <v>0</v>
      </c>
      <c r="L29" s="14" t="n">
        <f aca="false">E29-M29</f>
        <v>0</v>
      </c>
      <c r="M29" s="14"/>
      <c r="N29" s="14"/>
      <c r="O29" s="14" t="n">
        <f aca="false">L29/5</f>
        <v>0</v>
      </c>
      <c r="P29" s="16"/>
      <c r="Q29" s="16"/>
      <c r="R29" s="14"/>
      <c r="S29" s="14" t="e">
        <f aca="false">(F29+N29+P29)/O29</f>
        <v>#DIV/0!</v>
      </c>
      <c r="T29" s="14" t="e">
        <f aca="false">(F29+N29)/O29</f>
        <v>#DIV/0!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4" t="n">
        <v>0</v>
      </c>
      <c r="AA29" s="14" t="n">
        <v>0</v>
      </c>
      <c r="AB29" s="14" t="n">
        <v>0</v>
      </c>
      <c r="AC29" s="14" t="n">
        <v>0</v>
      </c>
      <c r="AD29" s="14" t="n">
        <v>0</v>
      </c>
      <c r="AE29" s="14" t="s">
        <v>46</v>
      </c>
      <c r="AF29" s="2" t="n">
        <f aca="false">ROUND(P29*G29,0)</f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customFormat="false" ht="13.8" hidden="false" customHeight="false" outlineLevel="0" collapsed="false">
      <c r="A30" s="2" t="s">
        <v>69</v>
      </c>
      <c r="B30" s="2" t="s">
        <v>37</v>
      </c>
      <c r="C30" s="2" t="n">
        <v>608.447</v>
      </c>
      <c r="D30" s="2" t="n">
        <v>360.732</v>
      </c>
      <c r="E30" s="2" t="n">
        <v>570.77</v>
      </c>
      <c r="F30" s="2" t="n">
        <v>295.988</v>
      </c>
      <c r="G30" s="3" t="n">
        <v>1</v>
      </c>
      <c r="H30" s="2" t="n">
        <v>40</v>
      </c>
      <c r="I30" s="2" t="s">
        <v>38</v>
      </c>
      <c r="J30" s="2" t="n">
        <v>538.5</v>
      </c>
      <c r="K30" s="2" t="n">
        <f aca="false">E30-J30</f>
        <v>32.27</v>
      </c>
      <c r="L30" s="2" t="n">
        <f aca="false">E30-M30</f>
        <v>570.77</v>
      </c>
      <c r="M30" s="2"/>
      <c r="N30" s="2" t="n">
        <v>197.79825</v>
      </c>
      <c r="O30" s="2" t="n">
        <f aca="false">L30/5</f>
        <v>114.154</v>
      </c>
      <c r="P30" s="9" t="n">
        <f aca="false">10*O30-N30-F30</f>
        <v>647.75375</v>
      </c>
      <c r="Q30" s="9"/>
      <c r="R30" s="2"/>
      <c r="S30" s="2" t="n">
        <f aca="false">(F30+N30+P30)/O30</f>
        <v>10</v>
      </c>
      <c r="T30" s="2" t="n">
        <f aca="false">(F30+N30)/O30</f>
        <v>4.32561495873995</v>
      </c>
      <c r="U30" s="2" t="n">
        <v>88.59075</v>
      </c>
      <c r="V30" s="2" t="n">
        <v>87.091</v>
      </c>
      <c r="W30" s="2" t="n">
        <v>102.759</v>
      </c>
      <c r="X30" s="2" t="n">
        <v>99.4024</v>
      </c>
      <c r="Y30" s="2" t="n">
        <v>101.9868</v>
      </c>
      <c r="Z30" s="2" t="n">
        <v>103.929</v>
      </c>
      <c r="AA30" s="2" t="n">
        <v>117.8312</v>
      </c>
      <c r="AB30" s="2" t="n">
        <v>99.2724</v>
      </c>
      <c r="AC30" s="2" t="n">
        <v>69.0114</v>
      </c>
      <c r="AD30" s="2" t="n">
        <v>92.5962</v>
      </c>
      <c r="AE30" s="2"/>
      <c r="AF30" s="2" t="n">
        <f aca="false">ROUND(P30*G30,0)</f>
        <v>648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customFormat="false" ht="13.8" hidden="false" customHeight="false" outlineLevel="0" collapsed="false">
      <c r="A31" s="2" t="s">
        <v>70</v>
      </c>
      <c r="B31" s="2" t="s">
        <v>37</v>
      </c>
      <c r="C31" s="2" t="n">
        <v>123.847</v>
      </c>
      <c r="D31" s="2" t="n">
        <v>188.849</v>
      </c>
      <c r="E31" s="2" t="n">
        <v>133.129</v>
      </c>
      <c r="F31" s="2" t="n">
        <v>148.879</v>
      </c>
      <c r="G31" s="3" t="n">
        <v>1</v>
      </c>
      <c r="H31" s="2" t="n">
        <v>40</v>
      </c>
      <c r="I31" s="2" t="s">
        <v>38</v>
      </c>
      <c r="J31" s="2" t="n">
        <v>121.2</v>
      </c>
      <c r="K31" s="2" t="n">
        <f aca="false">E31-J31</f>
        <v>11.929</v>
      </c>
      <c r="L31" s="2" t="n">
        <f aca="false">E31-M31</f>
        <v>127.329</v>
      </c>
      <c r="M31" s="2" t="n">
        <v>5.8</v>
      </c>
      <c r="N31" s="2" t="n">
        <v>9.43358333333327</v>
      </c>
      <c r="O31" s="2" t="n">
        <f aca="false">L31/5</f>
        <v>25.4658</v>
      </c>
      <c r="P31" s="9" t="n">
        <f aca="false">10*O31-N31-F31</f>
        <v>96.3454166666667</v>
      </c>
      <c r="Q31" s="9"/>
      <c r="R31" s="2"/>
      <c r="S31" s="2" t="n">
        <f aca="false">(F31+N31+P31)/O31</f>
        <v>10</v>
      </c>
      <c r="T31" s="2" t="n">
        <f aca="false">(F31+N31)/O31</f>
        <v>6.21667425854806</v>
      </c>
      <c r="U31" s="2" t="n">
        <v>24.27875</v>
      </c>
      <c r="V31" s="2" t="n">
        <v>27.5136666666667</v>
      </c>
      <c r="W31" s="2" t="n">
        <v>25.3884</v>
      </c>
      <c r="X31" s="2" t="n">
        <v>24.4806</v>
      </c>
      <c r="Y31" s="2" t="n">
        <v>17.9402</v>
      </c>
      <c r="Z31" s="2" t="n">
        <v>17.8102</v>
      </c>
      <c r="AA31" s="2" t="n">
        <v>23.9346</v>
      </c>
      <c r="AB31" s="2" t="n">
        <v>30.3414</v>
      </c>
      <c r="AC31" s="2" t="n">
        <v>28.1346</v>
      </c>
      <c r="AD31" s="2" t="n">
        <v>23.4314</v>
      </c>
      <c r="AE31" s="2"/>
      <c r="AF31" s="2" t="n">
        <f aca="false">ROUND(P31*G31,0)</f>
        <v>96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customFormat="false" ht="13.8" hidden="false" customHeight="false" outlineLevel="0" collapsed="false">
      <c r="A32" s="2" t="s">
        <v>71</v>
      </c>
      <c r="B32" s="2" t="s">
        <v>37</v>
      </c>
      <c r="C32" s="2" t="n">
        <v>85.606</v>
      </c>
      <c r="D32" s="2" t="n">
        <v>43.998</v>
      </c>
      <c r="E32" s="2" t="n">
        <v>50.846</v>
      </c>
      <c r="F32" s="2" t="n">
        <v>49.693</v>
      </c>
      <c r="G32" s="3" t="n">
        <v>1</v>
      </c>
      <c r="H32" s="2" t="n">
        <v>30</v>
      </c>
      <c r="I32" s="2" t="s">
        <v>38</v>
      </c>
      <c r="J32" s="2" t="n">
        <v>56.8</v>
      </c>
      <c r="K32" s="2" t="n">
        <f aca="false">E32-J32</f>
        <v>-5.954</v>
      </c>
      <c r="L32" s="2" t="n">
        <f aca="false">E32-M32</f>
        <v>50.846</v>
      </c>
      <c r="M32" s="2"/>
      <c r="N32" s="2" t="n">
        <v>5.07366666666666</v>
      </c>
      <c r="O32" s="2" t="n">
        <f aca="false">L32/5</f>
        <v>10.1692</v>
      </c>
      <c r="P32" s="9" t="n">
        <f aca="false">10*O32-N32-F32</f>
        <v>46.9253333333333</v>
      </c>
      <c r="Q32" s="9"/>
      <c r="R32" s="2"/>
      <c r="S32" s="2" t="n">
        <f aca="false">(F32+N32+P32)/O32</f>
        <v>10</v>
      </c>
      <c r="T32" s="2" t="n">
        <f aca="false">(F32+N32)/O32</f>
        <v>5.38554327446276</v>
      </c>
      <c r="U32" s="2" t="n">
        <v>8.959</v>
      </c>
      <c r="V32" s="2" t="n">
        <v>10.0783333333333</v>
      </c>
      <c r="W32" s="2" t="n">
        <v>6.543</v>
      </c>
      <c r="X32" s="2" t="n">
        <v>6.8056</v>
      </c>
      <c r="Y32" s="2" t="n">
        <v>13.1642</v>
      </c>
      <c r="Z32" s="2" t="n">
        <v>12.2526</v>
      </c>
      <c r="AA32" s="2" t="n">
        <v>9.6038</v>
      </c>
      <c r="AB32" s="2" t="n">
        <v>10.9562</v>
      </c>
      <c r="AC32" s="2" t="n">
        <v>11.9514</v>
      </c>
      <c r="AD32" s="2" t="n">
        <v>11.6246</v>
      </c>
      <c r="AE32" s="2"/>
      <c r="AF32" s="2" t="n">
        <f aca="false">ROUND(P32*G32,0)</f>
        <v>47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customFormat="false" ht="13.8" hidden="false" customHeight="false" outlineLevel="0" collapsed="false">
      <c r="A33" s="2" t="s">
        <v>72</v>
      </c>
      <c r="B33" s="2" t="s">
        <v>37</v>
      </c>
      <c r="C33" s="2" t="n">
        <v>323.972</v>
      </c>
      <c r="D33" s="2" t="n">
        <v>0.023</v>
      </c>
      <c r="E33" s="2" t="n">
        <v>179.918</v>
      </c>
      <c r="F33" s="2" t="n">
        <v>114.573</v>
      </c>
      <c r="G33" s="3" t="n">
        <v>1</v>
      </c>
      <c r="H33" s="2" t="n">
        <v>50</v>
      </c>
      <c r="I33" s="2" t="s">
        <v>38</v>
      </c>
      <c r="J33" s="2" t="n">
        <v>163</v>
      </c>
      <c r="K33" s="2" t="n">
        <f aca="false">E33-J33</f>
        <v>16.918</v>
      </c>
      <c r="L33" s="2" t="n">
        <f aca="false">E33-M33</f>
        <v>130.59</v>
      </c>
      <c r="M33" s="2" t="n">
        <v>49.328</v>
      </c>
      <c r="N33" s="2"/>
      <c r="O33" s="2" t="n">
        <f aca="false">L33/5</f>
        <v>26.118</v>
      </c>
      <c r="P33" s="9" t="n">
        <f aca="false">10*O33-N33-F33</f>
        <v>146.607</v>
      </c>
      <c r="Q33" s="9"/>
      <c r="R33" s="2"/>
      <c r="S33" s="2" t="n">
        <f aca="false">(F33+N33+P33)/O33</f>
        <v>10</v>
      </c>
      <c r="T33" s="2" t="n">
        <f aca="false">(F33+N33)/O33</f>
        <v>4.38674477371927</v>
      </c>
      <c r="U33" s="2" t="n">
        <v>19.4725</v>
      </c>
      <c r="V33" s="2" t="n">
        <v>19.2606666666667</v>
      </c>
      <c r="W33" s="2" t="n">
        <v>41.9524</v>
      </c>
      <c r="X33" s="2" t="n">
        <v>38.0868</v>
      </c>
      <c r="Y33" s="2" t="n">
        <v>24.4606</v>
      </c>
      <c r="Z33" s="2" t="n">
        <v>18.7264</v>
      </c>
      <c r="AA33" s="2" t="n">
        <v>22.2746</v>
      </c>
      <c r="AB33" s="2" t="n">
        <v>25.2874</v>
      </c>
      <c r="AC33" s="2" t="n">
        <v>23.6034</v>
      </c>
      <c r="AD33" s="2" t="n">
        <v>22.1574</v>
      </c>
      <c r="AE33" s="2"/>
      <c r="AF33" s="2" t="n">
        <f aca="false">ROUND(P33*G33,0)</f>
        <v>147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customFormat="false" ht="13.8" hidden="false" customHeight="false" outlineLevel="0" collapsed="false">
      <c r="A34" s="2" t="s">
        <v>73</v>
      </c>
      <c r="B34" s="2" t="s">
        <v>37</v>
      </c>
      <c r="C34" s="2" t="n">
        <v>359.028</v>
      </c>
      <c r="D34" s="2" t="n">
        <v>0.968</v>
      </c>
      <c r="E34" s="2" t="n">
        <v>136.39</v>
      </c>
      <c r="F34" s="2" t="n">
        <v>193.521</v>
      </c>
      <c r="G34" s="3" t="n">
        <v>1</v>
      </c>
      <c r="H34" s="2" t="n">
        <v>50</v>
      </c>
      <c r="I34" s="2" t="s">
        <v>38</v>
      </c>
      <c r="J34" s="2" t="n">
        <v>124.6</v>
      </c>
      <c r="K34" s="2" t="n">
        <f aca="false">E34-J34</f>
        <v>11.79</v>
      </c>
      <c r="L34" s="2" t="n">
        <f aca="false">E34-M34</f>
        <v>125.335</v>
      </c>
      <c r="M34" s="2" t="n">
        <v>11.055</v>
      </c>
      <c r="N34" s="2"/>
      <c r="O34" s="2" t="n">
        <f aca="false">L34/5</f>
        <v>25.067</v>
      </c>
      <c r="P34" s="9" t="n">
        <f aca="false">10*O34-N34-F34</f>
        <v>57.149</v>
      </c>
      <c r="Q34" s="9"/>
      <c r="R34" s="2"/>
      <c r="S34" s="2" t="n">
        <f aca="false">(F34+N34+P34)/O34</f>
        <v>10</v>
      </c>
      <c r="T34" s="2" t="n">
        <f aca="false">(F34+N34)/O34</f>
        <v>7.72014999800535</v>
      </c>
      <c r="U34" s="2" t="n">
        <v>18.75825</v>
      </c>
      <c r="V34" s="2" t="n">
        <v>19.1426666666667</v>
      </c>
      <c r="W34" s="2" t="n">
        <v>34.0678</v>
      </c>
      <c r="X34" s="2" t="n">
        <v>33.972</v>
      </c>
      <c r="Y34" s="2" t="n">
        <v>17.8258</v>
      </c>
      <c r="Z34" s="2" t="n">
        <v>17.1036</v>
      </c>
      <c r="AA34" s="2" t="n">
        <v>20.1178</v>
      </c>
      <c r="AB34" s="2" t="n">
        <v>19.4292</v>
      </c>
      <c r="AC34" s="2" t="n">
        <v>7.5042</v>
      </c>
      <c r="AD34" s="2" t="n">
        <v>8.3888</v>
      </c>
      <c r="AE34" s="2"/>
      <c r="AF34" s="2" t="n">
        <f aca="false">ROUND(P34*G34,0)</f>
        <v>57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customFormat="false" ht="13.8" hidden="false" customHeight="false" outlineLevel="0" collapsed="false">
      <c r="A35" s="2" t="s">
        <v>74</v>
      </c>
      <c r="B35" s="2" t="s">
        <v>45</v>
      </c>
      <c r="C35" s="2" t="n">
        <v>67</v>
      </c>
      <c r="D35" s="2" t="n">
        <v>458</v>
      </c>
      <c r="E35" s="2" t="n">
        <v>135</v>
      </c>
      <c r="F35" s="2" t="n">
        <v>315</v>
      </c>
      <c r="G35" s="3" t="n">
        <v>0.4</v>
      </c>
      <c r="H35" s="2" t="n">
        <v>45</v>
      </c>
      <c r="I35" s="2" t="s">
        <v>38</v>
      </c>
      <c r="J35" s="2" t="n">
        <v>213</v>
      </c>
      <c r="K35" s="2" t="n">
        <f aca="false">E35-J35</f>
        <v>-78</v>
      </c>
      <c r="L35" s="2" t="n">
        <f aca="false">E35-M35</f>
        <v>129</v>
      </c>
      <c r="M35" s="2" t="n">
        <v>6</v>
      </c>
      <c r="N35" s="2"/>
      <c r="O35" s="2" t="n">
        <f aca="false">L35/5</f>
        <v>25.8</v>
      </c>
      <c r="P35" s="9"/>
      <c r="Q35" s="9"/>
      <c r="R35" s="2"/>
      <c r="S35" s="2" t="n">
        <f aca="false">(F35+N35+P35)/O35</f>
        <v>12.2093023255814</v>
      </c>
      <c r="T35" s="2" t="n">
        <f aca="false">(F35+N35)/O35</f>
        <v>12.2093023255814</v>
      </c>
      <c r="U35" s="2" t="n">
        <v>34.75</v>
      </c>
      <c r="V35" s="2" t="n">
        <v>44.6666666666667</v>
      </c>
      <c r="W35" s="2" t="n">
        <v>67</v>
      </c>
      <c r="X35" s="2" t="n">
        <v>57.8</v>
      </c>
      <c r="Y35" s="2" t="n">
        <v>55.4</v>
      </c>
      <c r="Z35" s="2" t="n">
        <v>54.2</v>
      </c>
      <c r="AA35" s="2" t="n">
        <v>64.2</v>
      </c>
      <c r="AB35" s="2" t="n">
        <v>65.2</v>
      </c>
      <c r="AC35" s="2" t="n">
        <v>55.8</v>
      </c>
      <c r="AD35" s="2" t="n">
        <v>59.6</v>
      </c>
      <c r="AE35" s="2"/>
      <c r="AF35" s="2" t="n">
        <f aca="false">ROUND(P35*G35,0)</f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customFormat="false" ht="13.8" hidden="false" customHeight="false" outlineLevel="0" collapsed="false">
      <c r="A36" s="14" t="s">
        <v>75</v>
      </c>
      <c r="B36" s="14" t="s">
        <v>45</v>
      </c>
      <c r="C36" s="14"/>
      <c r="D36" s="14"/>
      <c r="E36" s="14"/>
      <c r="F36" s="14"/>
      <c r="G36" s="15" t="n">
        <v>0</v>
      </c>
      <c r="H36" s="14" t="n">
        <v>50</v>
      </c>
      <c r="I36" s="14" t="s">
        <v>38</v>
      </c>
      <c r="J36" s="14"/>
      <c r="K36" s="14" t="n">
        <f aca="false">E36-J36</f>
        <v>0</v>
      </c>
      <c r="L36" s="14" t="n">
        <f aca="false">E36-M36</f>
        <v>0</v>
      </c>
      <c r="M36" s="14"/>
      <c r="N36" s="14"/>
      <c r="O36" s="14" t="n">
        <f aca="false">L36/5</f>
        <v>0</v>
      </c>
      <c r="P36" s="16"/>
      <c r="Q36" s="16"/>
      <c r="R36" s="14"/>
      <c r="S36" s="14" t="e">
        <f aca="false">(F36+N36+P36)/O36</f>
        <v>#DIV/0!</v>
      </c>
      <c r="T36" s="14" t="e">
        <f aca="false">(F36+N36)/O36</f>
        <v>#DIV/0!</v>
      </c>
      <c r="U36" s="14" t="n">
        <v>0</v>
      </c>
      <c r="V36" s="14" t="n">
        <v>0</v>
      </c>
      <c r="W36" s="14" t="n">
        <v>0</v>
      </c>
      <c r="X36" s="14" t="n">
        <v>0</v>
      </c>
      <c r="Y36" s="14" t="n">
        <v>0</v>
      </c>
      <c r="Z36" s="14" t="n">
        <v>0</v>
      </c>
      <c r="AA36" s="14" t="n">
        <v>0</v>
      </c>
      <c r="AB36" s="14" t="n">
        <v>0</v>
      </c>
      <c r="AC36" s="14" t="n">
        <v>0</v>
      </c>
      <c r="AD36" s="14" t="n">
        <v>0</v>
      </c>
      <c r="AE36" s="14" t="s">
        <v>46</v>
      </c>
      <c r="AF36" s="2" t="n">
        <f aca="false">ROUND(P36*G36,0)</f>
        <v>0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customFormat="false" ht="13.8" hidden="false" customHeight="false" outlineLevel="0" collapsed="false">
      <c r="A37" s="2" t="s">
        <v>76</v>
      </c>
      <c r="B37" s="2" t="s">
        <v>45</v>
      </c>
      <c r="C37" s="2" t="n">
        <v>187</v>
      </c>
      <c r="D37" s="2" t="n">
        <v>594</v>
      </c>
      <c r="E37" s="2" t="n">
        <v>341</v>
      </c>
      <c r="F37" s="2" t="n">
        <v>383</v>
      </c>
      <c r="G37" s="3" t="n">
        <v>0.4</v>
      </c>
      <c r="H37" s="2" t="n">
        <v>45</v>
      </c>
      <c r="I37" s="2" t="s">
        <v>38</v>
      </c>
      <c r="J37" s="2" t="n">
        <v>353</v>
      </c>
      <c r="K37" s="2" t="n">
        <f aca="false">E37-J37</f>
        <v>-12</v>
      </c>
      <c r="L37" s="2" t="n">
        <f aca="false">E37-M37</f>
        <v>341</v>
      </c>
      <c r="M37" s="2"/>
      <c r="N37" s="2" t="n">
        <v>204.333333333333</v>
      </c>
      <c r="O37" s="2" t="n">
        <f aca="false">L37/5</f>
        <v>68.2</v>
      </c>
      <c r="P37" s="9" t="n">
        <f aca="false">10*O37-N37-F37</f>
        <v>94.6666666666668</v>
      </c>
      <c r="Q37" s="9"/>
      <c r="R37" s="2"/>
      <c r="S37" s="2" t="n">
        <f aca="false">(F37+N37+P37)/O37</f>
        <v>10</v>
      </c>
      <c r="T37" s="2" t="n">
        <f aca="false">(F37+N37)/O37</f>
        <v>8.6119257086999</v>
      </c>
      <c r="U37" s="2" t="n">
        <v>76</v>
      </c>
      <c r="V37" s="2" t="n">
        <v>72.6666666666667</v>
      </c>
      <c r="W37" s="2" t="n">
        <v>78</v>
      </c>
      <c r="X37" s="2" t="n">
        <v>61.4</v>
      </c>
      <c r="Y37" s="2" t="n">
        <v>69.6</v>
      </c>
      <c r="Z37" s="2" t="n">
        <v>74.6</v>
      </c>
      <c r="AA37" s="2" t="n">
        <v>65.6</v>
      </c>
      <c r="AB37" s="2" t="n">
        <v>67</v>
      </c>
      <c r="AC37" s="2" t="n">
        <v>62.2</v>
      </c>
      <c r="AD37" s="2" t="n">
        <v>59</v>
      </c>
      <c r="AE37" s="2"/>
      <c r="AF37" s="2" t="n">
        <f aca="false">ROUND(P37*G37,0)</f>
        <v>38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customFormat="false" ht="13.8" hidden="false" customHeight="false" outlineLevel="0" collapsed="false">
      <c r="A38" s="14" t="s">
        <v>77</v>
      </c>
      <c r="B38" s="14" t="s">
        <v>37</v>
      </c>
      <c r="C38" s="14"/>
      <c r="D38" s="14"/>
      <c r="E38" s="14"/>
      <c r="F38" s="14"/>
      <c r="G38" s="15" t="n">
        <v>0</v>
      </c>
      <c r="H38" s="14" t="n">
        <v>45</v>
      </c>
      <c r="I38" s="14" t="s">
        <v>38</v>
      </c>
      <c r="J38" s="14"/>
      <c r="K38" s="14" t="n">
        <f aca="false">E38-J38</f>
        <v>0</v>
      </c>
      <c r="L38" s="14" t="n">
        <f aca="false">E38-M38</f>
        <v>0</v>
      </c>
      <c r="M38" s="14"/>
      <c r="N38" s="14"/>
      <c r="O38" s="14" t="n">
        <f aca="false">L38/5</f>
        <v>0</v>
      </c>
      <c r="P38" s="16"/>
      <c r="Q38" s="16"/>
      <c r="R38" s="14"/>
      <c r="S38" s="14" t="e">
        <f aca="false">(F38+N38+P38)/O38</f>
        <v>#DIV/0!</v>
      </c>
      <c r="T38" s="14" t="e">
        <f aca="false">(F38+N38)/O38</f>
        <v>#DIV/0!</v>
      </c>
      <c r="U38" s="14" t="n">
        <v>0</v>
      </c>
      <c r="V38" s="14" t="n">
        <v>0</v>
      </c>
      <c r="W38" s="14" t="n">
        <v>0</v>
      </c>
      <c r="X38" s="14" t="n">
        <v>0</v>
      </c>
      <c r="Y38" s="14" t="n">
        <v>0</v>
      </c>
      <c r="Z38" s="14" t="n">
        <v>0</v>
      </c>
      <c r="AA38" s="14" t="n">
        <v>0</v>
      </c>
      <c r="AB38" s="14" t="n">
        <v>0</v>
      </c>
      <c r="AC38" s="14" t="n">
        <v>0</v>
      </c>
      <c r="AD38" s="14" t="n">
        <v>0</v>
      </c>
      <c r="AE38" s="14" t="s">
        <v>46</v>
      </c>
      <c r="AF38" s="2" t="n">
        <f aca="false">ROUND(P38*G38,0)</f>
        <v>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customFormat="false" ht="13.8" hidden="false" customHeight="false" outlineLevel="0" collapsed="false">
      <c r="A39" s="14" t="s">
        <v>78</v>
      </c>
      <c r="B39" s="14" t="s">
        <v>45</v>
      </c>
      <c r="C39" s="14"/>
      <c r="D39" s="14"/>
      <c r="E39" s="14"/>
      <c r="F39" s="14"/>
      <c r="G39" s="15" t="n">
        <v>0</v>
      </c>
      <c r="H39" s="14" t="n">
        <v>45</v>
      </c>
      <c r="I39" s="14" t="s">
        <v>38</v>
      </c>
      <c r="J39" s="14"/>
      <c r="K39" s="14" t="n">
        <f aca="false">E39-J39</f>
        <v>0</v>
      </c>
      <c r="L39" s="14" t="n">
        <f aca="false">E39-M39</f>
        <v>0</v>
      </c>
      <c r="M39" s="14"/>
      <c r="N39" s="14"/>
      <c r="O39" s="14" t="n">
        <f aca="false">L39/5</f>
        <v>0</v>
      </c>
      <c r="P39" s="16"/>
      <c r="Q39" s="16"/>
      <c r="R39" s="14"/>
      <c r="S39" s="14" t="e">
        <f aca="false">(F39+N39+P39)/O39</f>
        <v>#DIV/0!</v>
      </c>
      <c r="T39" s="14" t="e">
        <f aca="false">(F39+N39)/O39</f>
        <v>#DIV/0!</v>
      </c>
      <c r="U39" s="14" t="n">
        <v>0</v>
      </c>
      <c r="V39" s="14" t="n">
        <v>0</v>
      </c>
      <c r="W39" s="14" t="n">
        <v>0</v>
      </c>
      <c r="X39" s="14" t="n">
        <v>0</v>
      </c>
      <c r="Y39" s="14" t="n">
        <v>0</v>
      </c>
      <c r="Z39" s="14" t="n">
        <v>0</v>
      </c>
      <c r="AA39" s="14" t="n">
        <v>0</v>
      </c>
      <c r="AB39" s="14" t="n">
        <v>0</v>
      </c>
      <c r="AC39" s="14" t="n">
        <v>0</v>
      </c>
      <c r="AD39" s="14" t="n">
        <v>0</v>
      </c>
      <c r="AE39" s="14" t="s">
        <v>46</v>
      </c>
      <c r="AF39" s="2" t="n">
        <f aca="false">ROUND(P39*G39,0)</f>
        <v>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customFormat="false" ht="13.8" hidden="false" customHeight="false" outlineLevel="0" collapsed="false">
      <c r="A40" s="14" t="s">
        <v>79</v>
      </c>
      <c r="B40" s="14" t="s">
        <v>45</v>
      </c>
      <c r="C40" s="14"/>
      <c r="D40" s="14"/>
      <c r="E40" s="14"/>
      <c r="F40" s="14"/>
      <c r="G40" s="15" t="n">
        <v>0</v>
      </c>
      <c r="H40" s="14" t="n">
        <v>40</v>
      </c>
      <c r="I40" s="14" t="s">
        <v>38</v>
      </c>
      <c r="J40" s="14"/>
      <c r="K40" s="14" t="n">
        <f aca="false">E40-J40</f>
        <v>0</v>
      </c>
      <c r="L40" s="14" t="n">
        <f aca="false">E40-M40</f>
        <v>0</v>
      </c>
      <c r="M40" s="14"/>
      <c r="N40" s="14"/>
      <c r="O40" s="14" t="n">
        <f aca="false">L40/5</f>
        <v>0</v>
      </c>
      <c r="P40" s="16"/>
      <c r="Q40" s="16"/>
      <c r="R40" s="14"/>
      <c r="S40" s="14" t="e">
        <f aca="false">(F40+N40+P40)/O40</f>
        <v>#DIV/0!</v>
      </c>
      <c r="T40" s="14" t="e">
        <f aca="false">(F40+N40)/O40</f>
        <v>#DIV/0!</v>
      </c>
      <c r="U40" s="14" t="n">
        <v>0</v>
      </c>
      <c r="V40" s="14" t="n">
        <v>0</v>
      </c>
      <c r="W40" s="14" t="n">
        <v>0</v>
      </c>
      <c r="X40" s="14" t="n">
        <v>0</v>
      </c>
      <c r="Y40" s="14" t="n">
        <v>0</v>
      </c>
      <c r="Z40" s="14" t="n">
        <v>0</v>
      </c>
      <c r="AA40" s="14" t="n">
        <v>0</v>
      </c>
      <c r="AB40" s="14" t="n">
        <v>0</v>
      </c>
      <c r="AC40" s="14" t="n">
        <v>0</v>
      </c>
      <c r="AD40" s="14" t="n">
        <v>0</v>
      </c>
      <c r="AE40" s="14" t="s">
        <v>46</v>
      </c>
      <c r="AF40" s="2" t="n">
        <f aca="false">ROUND(P40*G40,0)</f>
        <v>0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customFormat="false" ht="13.8" hidden="false" customHeight="false" outlineLevel="0" collapsed="false">
      <c r="A41" s="2" t="s">
        <v>80</v>
      </c>
      <c r="B41" s="2" t="s">
        <v>37</v>
      </c>
      <c r="C41" s="2" t="n">
        <v>104.06</v>
      </c>
      <c r="D41" s="2" t="n">
        <v>189.097</v>
      </c>
      <c r="E41" s="2" t="n">
        <v>171.87</v>
      </c>
      <c r="F41" s="2" t="n">
        <v>90.258</v>
      </c>
      <c r="G41" s="3" t="n">
        <v>1</v>
      </c>
      <c r="H41" s="2" t="n">
        <v>40</v>
      </c>
      <c r="I41" s="2" t="s">
        <v>38</v>
      </c>
      <c r="J41" s="2" t="n">
        <v>174.3</v>
      </c>
      <c r="K41" s="2" t="n">
        <f aca="false">E41-J41</f>
        <v>-2.43000000000001</v>
      </c>
      <c r="L41" s="2" t="n">
        <f aca="false">E41-M41</f>
        <v>166.088</v>
      </c>
      <c r="M41" s="2" t="n">
        <v>5.782</v>
      </c>
      <c r="N41" s="2" t="n">
        <v>13.12625</v>
      </c>
      <c r="O41" s="2" t="n">
        <f aca="false">L41/5</f>
        <v>33.2176</v>
      </c>
      <c r="P41" s="9" t="n">
        <f aca="false">9*O41-N41-F41</f>
        <v>195.57415</v>
      </c>
      <c r="Q41" s="9"/>
      <c r="R41" s="2"/>
      <c r="S41" s="2" t="n">
        <f aca="false">(F41+N41+P41)/O41</f>
        <v>9</v>
      </c>
      <c r="T41" s="2" t="n">
        <f aca="false">(F41+N41)/O41</f>
        <v>3.11233352198834</v>
      </c>
      <c r="U41" s="2" t="n">
        <v>22.90675</v>
      </c>
      <c r="V41" s="2" t="n">
        <v>25.477</v>
      </c>
      <c r="W41" s="2" t="n">
        <v>57.3362</v>
      </c>
      <c r="X41" s="2" t="n">
        <v>32.8516</v>
      </c>
      <c r="Y41" s="2" t="n">
        <v>33.7068</v>
      </c>
      <c r="Z41" s="2" t="n">
        <v>33.5684</v>
      </c>
      <c r="AA41" s="2" t="n">
        <v>24.8136</v>
      </c>
      <c r="AB41" s="2" t="n">
        <v>19.6522</v>
      </c>
      <c r="AC41" s="2" t="n">
        <v>33.3236</v>
      </c>
      <c r="AD41" s="2" t="n">
        <v>38.2234</v>
      </c>
      <c r="AE41" s="2"/>
      <c r="AF41" s="2" t="n">
        <f aca="false">ROUND(P41*G41,0)</f>
        <v>196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customFormat="false" ht="13.8" hidden="false" customHeight="false" outlineLevel="0" collapsed="false">
      <c r="A42" s="2" t="s">
        <v>81</v>
      </c>
      <c r="B42" s="2" t="s">
        <v>45</v>
      </c>
      <c r="C42" s="2" t="n">
        <v>77</v>
      </c>
      <c r="D42" s="2" t="n">
        <v>263</v>
      </c>
      <c r="E42" s="2" t="n">
        <v>82</v>
      </c>
      <c r="F42" s="2" t="n">
        <v>212</v>
      </c>
      <c r="G42" s="3" t="n">
        <v>0.4</v>
      </c>
      <c r="H42" s="2" t="n">
        <v>40</v>
      </c>
      <c r="I42" s="2" t="s">
        <v>38</v>
      </c>
      <c r="J42" s="2" t="n">
        <v>94</v>
      </c>
      <c r="K42" s="2" t="n">
        <f aca="false">E42-J42</f>
        <v>-12</v>
      </c>
      <c r="L42" s="2" t="n">
        <f aca="false">E42-M42</f>
        <v>80</v>
      </c>
      <c r="M42" s="2" t="n">
        <v>2</v>
      </c>
      <c r="N42" s="2"/>
      <c r="O42" s="2" t="n">
        <f aca="false">L42/5</f>
        <v>16</v>
      </c>
      <c r="P42" s="9"/>
      <c r="Q42" s="9"/>
      <c r="R42" s="2"/>
      <c r="S42" s="2" t="n">
        <f aca="false">(F42+N42+P42)/O42</f>
        <v>13.25</v>
      </c>
      <c r="T42" s="2" t="n">
        <f aca="false">(F42+N42)/O42</f>
        <v>13.25</v>
      </c>
      <c r="U42" s="2" t="n">
        <v>22.5</v>
      </c>
      <c r="V42" s="2" t="n">
        <v>21</v>
      </c>
      <c r="W42" s="2" t="n">
        <v>44</v>
      </c>
      <c r="X42" s="2" t="n">
        <v>21</v>
      </c>
      <c r="Y42" s="2" t="n">
        <v>20.4</v>
      </c>
      <c r="Z42" s="2" t="n">
        <v>22.4</v>
      </c>
      <c r="AA42" s="2" t="n">
        <v>45.6</v>
      </c>
      <c r="AB42" s="2" t="n">
        <v>49.4</v>
      </c>
      <c r="AC42" s="2" t="n">
        <v>24.4</v>
      </c>
      <c r="AD42" s="2" t="n">
        <v>23.8</v>
      </c>
      <c r="AE42" s="2"/>
      <c r="AF42" s="2" t="n">
        <f aca="false">ROUND(P42*G42,0)</f>
        <v>0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customFormat="false" ht="13.8" hidden="false" customHeight="false" outlineLevel="0" collapsed="false">
      <c r="A43" s="2" t="s">
        <v>82</v>
      </c>
      <c r="B43" s="2" t="s">
        <v>45</v>
      </c>
      <c r="C43" s="2" t="n">
        <v>182</v>
      </c>
      <c r="D43" s="2" t="n">
        <v>354</v>
      </c>
      <c r="E43" s="2" t="n">
        <v>206</v>
      </c>
      <c r="F43" s="2" t="n">
        <v>291</v>
      </c>
      <c r="G43" s="3" t="n">
        <v>0.4</v>
      </c>
      <c r="H43" s="2" t="n">
        <v>45</v>
      </c>
      <c r="I43" s="2" t="s">
        <v>38</v>
      </c>
      <c r="J43" s="2" t="n">
        <v>213</v>
      </c>
      <c r="K43" s="2" t="n">
        <f aca="false">E43-J43</f>
        <v>-7</v>
      </c>
      <c r="L43" s="2" t="n">
        <f aca="false">E43-M43</f>
        <v>206</v>
      </c>
      <c r="M43" s="2"/>
      <c r="N43" s="2"/>
      <c r="O43" s="2" t="n">
        <f aca="false">L43/5</f>
        <v>41.2</v>
      </c>
      <c r="P43" s="9" t="n">
        <f aca="false">10*O43-N43-F43</f>
        <v>121</v>
      </c>
      <c r="Q43" s="9"/>
      <c r="R43" s="2"/>
      <c r="S43" s="2" t="n">
        <f aca="false">(F43+N43+P43)/O43</f>
        <v>10</v>
      </c>
      <c r="T43" s="2" t="n">
        <f aca="false">(F43+N43)/O43</f>
        <v>7.0631067961165</v>
      </c>
      <c r="U43" s="2" t="n">
        <v>24.75</v>
      </c>
      <c r="V43" s="2" t="n">
        <v>21.3333333333333</v>
      </c>
      <c r="W43" s="2" t="n">
        <v>38.6</v>
      </c>
      <c r="X43" s="2" t="n">
        <v>25.8</v>
      </c>
      <c r="Y43" s="2" t="n">
        <v>19.4</v>
      </c>
      <c r="Z43" s="2" t="n">
        <v>20.6</v>
      </c>
      <c r="AA43" s="2" t="n">
        <v>35.8</v>
      </c>
      <c r="AB43" s="2" t="n">
        <v>34</v>
      </c>
      <c r="AC43" s="2" t="n">
        <v>25.8</v>
      </c>
      <c r="AD43" s="2" t="n">
        <v>34.4</v>
      </c>
      <c r="AE43" s="2"/>
      <c r="AF43" s="2" t="n">
        <f aca="false">ROUND(P43*G43,0)</f>
        <v>48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customFormat="false" ht="13.8" hidden="false" customHeight="false" outlineLevel="0" collapsed="false">
      <c r="A44" s="14" t="s">
        <v>83</v>
      </c>
      <c r="B44" s="14" t="s">
        <v>37</v>
      </c>
      <c r="C44" s="14"/>
      <c r="D44" s="14"/>
      <c r="E44" s="14"/>
      <c r="F44" s="14"/>
      <c r="G44" s="15" t="n">
        <v>0</v>
      </c>
      <c r="H44" s="14" t="n">
        <v>40</v>
      </c>
      <c r="I44" s="14" t="s">
        <v>38</v>
      </c>
      <c r="J44" s="14"/>
      <c r="K44" s="14" t="n">
        <f aca="false">E44-J44</f>
        <v>0</v>
      </c>
      <c r="L44" s="14" t="n">
        <f aca="false">E44-M44</f>
        <v>0</v>
      </c>
      <c r="M44" s="14"/>
      <c r="N44" s="14"/>
      <c r="O44" s="14" t="n">
        <f aca="false">L44/5</f>
        <v>0</v>
      </c>
      <c r="P44" s="16"/>
      <c r="Q44" s="16"/>
      <c r="R44" s="14"/>
      <c r="S44" s="14" t="e">
        <f aca="false">(F44+N44+P44)/O44</f>
        <v>#DIV/0!</v>
      </c>
      <c r="T44" s="14" t="e">
        <f aca="false">(F44+N44)/O44</f>
        <v>#DIV/0!</v>
      </c>
      <c r="U44" s="14" t="n">
        <v>0</v>
      </c>
      <c r="V44" s="14" t="n">
        <v>0</v>
      </c>
      <c r="W44" s="14" t="n">
        <v>0</v>
      </c>
      <c r="X44" s="14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s">
        <v>46</v>
      </c>
      <c r="AF44" s="2" t="n">
        <f aca="false">ROUND(P44*G44,0)</f>
        <v>0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customFormat="false" ht="13.8" hidden="false" customHeight="false" outlineLevel="0" collapsed="false">
      <c r="A45" s="2" t="s">
        <v>84</v>
      </c>
      <c r="B45" s="2" t="s">
        <v>45</v>
      </c>
      <c r="C45" s="2" t="n">
        <v>53</v>
      </c>
      <c r="D45" s="2" t="n">
        <v>90</v>
      </c>
      <c r="E45" s="2" t="n">
        <v>101</v>
      </c>
      <c r="F45" s="2" t="n">
        <v>23</v>
      </c>
      <c r="G45" s="3" t="n">
        <v>0.35</v>
      </c>
      <c r="H45" s="2" t="n">
        <v>40</v>
      </c>
      <c r="I45" s="2" t="s">
        <v>38</v>
      </c>
      <c r="J45" s="2" t="n">
        <v>109</v>
      </c>
      <c r="K45" s="2" t="n">
        <f aca="false">E45-J45</f>
        <v>-8</v>
      </c>
      <c r="L45" s="2" t="n">
        <f aca="false">E45-M45</f>
        <v>101</v>
      </c>
      <c r="M45" s="2"/>
      <c r="N45" s="2" t="n">
        <v>46.3333333333333</v>
      </c>
      <c r="O45" s="2" t="n">
        <f aca="false">L45/5</f>
        <v>20.2</v>
      </c>
      <c r="P45" s="9" t="n">
        <f aca="false">9*O45-N45-F45</f>
        <v>112.466666666667</v>
      </c>
      <c r="Q45" s="9"/>
      <c r="R45" s="2"/>
      <c r="S45" s="2" t="n">
        <f aca="false">(F45+N45+P45)/O45</f>
        <v>9</v>
      </c>
      <c r="T45" s="2" t="n">
        <f aca="false">(F45+N45)/O45</f>
        <v>3.43234323432343</v>
      </c>
      <c r="U45" s="2" t="n">
        <v>14</v>
      </c>
      <c r="V45" s="2" t="n">
        <v>12.6666666666667</v>
      </c>
      <c r="W45" s="2" t="n">
        <v>58.4</v>
      </c>
      <c r="X45" s="2" t="n">
        <v>56.2</v>
      </c>
      <c r="Y45" s="2" t="n">
        <v>44.6</v>
      </c>
      <c r="Z45" s="2" t="n">
        <v>32</v>
      </c>
      <c r="AA45" s="2" t="n">
        <v>42.8</v>
      </c>
      <c r="AB45" s="2" t="n">
        <v>43</v>
      </c>
      <c r="AC45" s="2" t="n">
        <v>0</v>
      </c>
      <c r="AD45" s="2" t="n">
        <v>0</v>
      </c>
      <c r="AE45" s="18" t="s">
        <v>64</v>
      </c>
      <c r="AF45" s="2" t="n">
        <f aca="false">ROUND(P45*G45,0)</f>
        <v>39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customFormat="false" ht="13.8" hidden="false" customHeight="false" outlineLevel="0" collapsed="false">
      <c r="A46" s="2" t="s">
        <v>85</v>
      </c>
      <c r="B46" s="2" t="s">
        <v>45</v>
      </c>
      <c r="C46" s="2" t="n">
        <v>276</v>
      </c>
      <c r="D46" s="2" t="n">
        <v>360</v>
      </c>
      <c r="E46" s="2" t="n">
        <v>338</v>
      </c>
      <c r="F46" s="2" t="n">
        <v>243</v>
      </c>
      <c r="G46" s="3" t="n">
        <v>0.4</v>
      </c>
      <c r="H46" s="2" t="n">
        <v>40</v>
      </c>
      <c r="I46" s="2" t="s">
        <v>38</v>
      </c>
      <c r="J46" s="2" t="n">
        <v>355</v>
      </c>
      <c r="K46" s="2" t="n">
        <f aca="false">E46-J46</f>
        <v>-17</v>
      </c>
      <c r="L46" s="2" t="n">
        <f aca="false">E46-M46</f>
        <v>338</v>
      </c>
      <c r="M46" s="2"/>
      <c r="N46" s="2" t="n">
        <v>193.583333333333</v>
      </c>
      <c r="O46" s="2" t="n">
        <f aca="false">L46/5</f>
        <v>67.6</v>
      </c>
      <c r="P46" s="9" t="n">
        <f aca="false">10*O46-N46-F46</f>
        <v>239.416666666667</v>
      </c>
      <c r="Q46" s="9"/>
      <c r="R46" s="2"/>
      <c r="S46" s="2" t="n">
        <f aca="false">(F46+N46+P46)/O46</f>
        <v>10</v>
      </c>
      <c r="T46" s="2" t="n">
        <f aca="false">(F46+N46)/O46</f>
        <v>6.45833333333334</v>
      </c>
      <c r="U46" s="2" t="n">
        <v>63.75</v>
      </c>
      <c r="V46" s="2" t="n">
        <v>58.6666666666667</v>
      </c>
      <c r="W46" s="2" t="n">
        <v>97</v>
      </c>
      <c r="X46" s="2" t="n">
        <v>74.8</v>
      </c>
      <c r="Y46" s="2" t="n">
        <v>67.2</v>
      </c>
      <c r="Z46" s="2" t="n">
        <v>70</v>
      </c>
      <c r="AA46" s="2" t="n">
        <v>85</v>
      </c>
      <c r="AB46" s="2" t="n">
        <v>80.8</v>
      </c>
      <c r="AC46" s="2" t="n">
        <v>61</v>
      </c>
      <c r="AD46" s="2" t="n">
        <v>69</v>
      </c>
      <c r="AE46" s="2"/>
      <c r="AF46" s="2" t="n">
        <f aca="false">ROUND(P46*G46,0)</f>
        <v>96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customFormat="false" ht="13.8" hidden="false" customHeight="false" outlineLevel="0" collapsed="false">
      <c r="A47" s="2" t="s">
        <v>86</v>
      </c>
      <c r="B47" s="2" t="s">
        <v>37</v>
      </c>
      <c r="C47" s="2" t="n">
        <v>168.385</v>
      </c>
      <c r="D47" s="2"/>
      <c r="E47" s="2" t="n">
        <v>64.199</v>
      </c>
      <c r="F47" s="2" t="n">
        <v>93.328</v>
      </c>
      <c r="G47" s="3" t="n">
        <v>1</v>
      </c>
      <c r="H47" s="2" t="n">
        <v>50</v>
      </c>
      <c r="I47" s="2" t="s">
        <v>38</v>
      </c>
      <c r="J47" s="2" t="n">
        <v>173.627</v>
      </c>
      <c r="K47" s="2" t="n">
        <f aca="false">E47-J47</f>
        <v>-109.428</v>
      </c>
      <c r="L47" s="2" t="n">
        <f aca="false">E47-M47</f>
        <v>64.199</v>
      </c>
      <c r="M47" s="2"/>
      <c r="N47" s="2" t="n">
        <v>16.78725</v>
      </c>
      <c r="O47" s="2" t="n">
        <f aca="false">L47/5</f>
        <v>12.8398</v>
      </c>
      <c r="P47" s="9" t="n">
        <f aca="false">10*O47-N47-F47</f>
        <v>18.28275</v>
      </c>
      <c r="Q47" s="9"/>
      <c r="R47" s="2"/>
      <c r="S47" s="2" t="n">
        <f aca="false">(F47+N47+P47)/O47</f>
        <v>10</v>
      </c>
      <c r="T47" s="2" t="n">
        <f aca="false">(F47+N47)/O47</f>
        <v>8.57608763376377</v>
      </c>
      <c r="U47" s="2" t="n">
        <v>13.88175</v>
      </c>
      <c r="V47" s="2" t="n">
        <v>10.7653333333333</v>
      </c>
      <c r="W47" s="2" t="n">
        <v>18.8956</v>
      </c>
      <c r="X47" s="2" t="n">
        <v>16.7288</v>
      </c>
      <c r="Y47" s="2" t="n">
        <v>15.6124</v>
      </c>
      <c r="Z47" s="2" t="n">
        <v>10.9782</v>
      </c>
      <c r="AA47" s="2" t="n">
        <v>6.282</v>
      </c>
      <c r="AB47" s="2" t="n">
        <v>10.0982</v>
      </c>
      <c r="AC47" s="2" t="n">
        <v>14.6334</v>
      </c>
      <c r="AD47" s="2" t="n">
        <v>16.5558</v>
      </c>
      <c r="AE47" s="2"/>
      <c r="AF47" s="2" t="n">
        <f aca="false">ROUND(P47*G47,0)</f>
        <v>18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customFormat="false" ht="13.8" hidden="false" customHeight="false" outlineLevel="0" collapsed="false">
      <c r="A48" s="2" t="s">
        <v>87</v>
      </c>
      <c r="B48" s="2" t="s">
        <v>37</v>
      </c>
      <c r="C48" s="2" t="n">
        <v>353.628</v>
      </c>
      <c r="D48" s="2" t="n">
        <v>43.628</v>
      </c>
      <c r="E48" s="2" t="n">
        <v>144.947</v>
      </c>
      <c r="F48" s="2" t="n">
        <v>222.771</v>
      </c>
      <c r="G48" s="3" t="n">
        <v>1</v>
      </c>
      <c r="H48" s="2" t="n">
        <v>50</v>
      </c>
      <c r="I48" s="2" t="s">
        <v>38</v>
      </c>
      <c r="J48" s="2" t="n">
        <v>145.3</v>
      </c>
      <c r="K48" s="2" t="n">
        <f aca="false">E48-J48</f>
        <v>-0.353000000000009</v>
      </c>
      <c r="L48" s="2" t="n">
        <f aca="false">E48-M48</f>
        <v>144.947</v>
      </c>
      <c r="M48" s="2"/>
      <c r="N48" s="2" t="n">
        <v>87.575</v>
      </c>
      <c r="O48" s="2" t="n">
        <f aca="false">L48/5</f>
        <v>28.9894</v>
      </c>
      <c r="P48" s="9"/>
      <c r="Q48" s="9"/>
      <c r="R48" s="2"/>
      <c r="S48" s="2" t="n">
        <f aca="false">(F48+N48+P48)/O48</f>
        <v>10.7054992514505</v>
      </c>
      <c r="T48" s="2" t="n">
        <f aca="false">(F48+N48)/O48</f>
        <v>10.7054992514505</v>
      </c>
      <c r="U48" s="2" t="n">
        <v>36.969</v>
      </c>
      <c r="V48" s="2" t="n">
        <v>35.92</v>
      </c>
      <c r="W48" s="2" t="n">
        <v>46.0838</v>
      </c>
      <c r="X48" s="2" t="n">
        <v>38.7118</v>
      </c>
      <c r="Y48" s="2" t="n">
        <v>22.3354</v>
      </c>
      <c r="Z48" s="2" t="n">
        <v>23.4524</v>
      </c>
      <c r="AA48" s="2" t="n">
        <v>26.2586</v>
      </c>
      <c r="AB48" s="2" t="n">
        <v>29.1512</v>
      </c>
      <c r="AC48" s="2" t="n">
        <v>21.6204</v>
      </c>
      <c r="AD48" s="2" t="n">
        <v>12.776</v>
      </c>
      <c r="AE48" s="2"/>
      <c r="AF48" s="2" t="n">
        <f aca="false">ROUND(P48*G48,0)</f>
        <v>0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customFormat="false" ht="13.8" hidden="false" customHeight="false" outlineLevel="0" collapsed="false">
      <c r="A49" s="2" t="s">
        <v>88</v>
      </c>
      <c r="B49" s="2" t="s">
        <v>37</v>
      </c>
      <c r="C49" s="2" t="n">
        <v>63.365</v>
      </c>
      <c r="D49" s="2" t="n">
        <v>578.04</v>
      </c>
      <c r="E49" s="2" t="n">
        <v>292.84</v>
      </c>
      <c r="F49" s="2" t="n">
        <v>288.917</v>
      </c>
      <c r="G49" s="3" t="n">
        <v>1</v>
      </c>
      <c r="H49" s="2" t="n">
        <v>40</v>
      </c>
      <c r="I49" s="2" t="s">
        <v>38</v>
      </c>
      <c r="J49" s="2" t="n">
        <v>302.8</v>
      </c>
      <c r="K49" s="2" t="n">
        <f aca="false">E49-J49</f>
        <v>-9.96000000000004</v>
      </c>
      <c r="L49" s="2" t="n">
        <f aca="false">E49-M49</f>
        <v>169.572</v>
      </c>
      <c r="M49" s="2" t="n">
        <v>123.268</v>
      </c>
      <c r="N49" s="2"/>
      <c r="O49" s="2" t="n">
        <f aca="false">L49/5</f>
        <v>33.9144</v>
      </c>
      <c r="P49" s="9" t="n">
        <f aca="false">10*O49-N49-F49</f>
        <v>50.227</v>
      </c>
      <c r="Q49" s="9"/>
      <c r="R49" s="2"/>
      <c r="S49" s="2" t="n">
        <f aca="false">(F49+N49+P49)/O49</f>
        <v>10</v>
      </c>
      <c r="T49" s="2" t="n">
        <f aca="false">(F49+N49)/O49</f>
        <v>8.51900667563041</v>
      </c>
      <c r="U49" s="2" t="n">
        <v>20.24925</v>
      </c>
      <c r="V49" s="2" t="n">
        <v>29.2126666666667</v>
      </c>
      <c r="W49" s="2" t="n">
        <v>64.757</v>
      </c>
      <c r="X49" s="2" t="n">
        <v>76.5288</v>
      </c>
      <c r="Y49" s="2" t="n">
        <v>70.3828</v>
      </c>
      <c r="Z49" s="2" t="n">
        <v>67.85</v>
      </c>
      <c r="AA49" s="2" t="n">
        <v>65.5772</v>
      </c>
      <c r="AB49" s="2" t="n">
        <v>80.6078</v>
      </c>
      <c r="AC49" s="2" t="n">
        <v>105.9482</v>
      </c>
      <c r="AD49" s="2" t="n">
        <v>96.4868</v>
      </c>
      <c r="AE49" s="2"/>
      <c r="AF49" s="2" t="n">
        <f aca="false">ROUND(P49*G49,0)</f>
        <v>50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customFormat="false" ht="13.8" hidden="false" customHeight="false" outlineLevel="0" collapsed="false">
      <c r="A50" s="14" t="s">
        <v>89</v>
      </c>
      <c r="B50" s="14" t="s">
        <v>45</v>
      </c>
      <c r="C50" s="14"/>
      <c r="D50" s="14"/>
      <c r="E50" s="14"/>
      <c r="F50" s="14"/>
      <c r="G50" s="15" t="n">
        <v>0</v>
      </c>
      <c r="H50" s="14" t="n">
        <v>50</v>
      </c>
      <c r="I50" s="14" t="s">
        <v>38</v>
      </c>
      <c r="J50" s="14"/>
      <c r="K50" s="14" t="n">
        <f aca="false">E50-J50</f>
        <v>0</v>
      </c>
      <c r="L50" s="14" t="n">
        <f aca="false">E50-M50</f>
        <v>0</v>
      </c>
      <c r="M50" s="14"/>
      <c r="N50" s="14"/>
      <c r="O50" s="14" t="n">
        <f aca="false">L50/5</f>
        <v>0</v>
      </c>
      <c r="P50" s="16"/>
      <c r="Q50" s="16"/>
      <c r="R50" s="14"/>
      <c r="S50" s="14" t="e">
        <f aca="false">(F50+N50+P50)/O50</f>
        <v>#DIV/0!</v>
      </c>
      <c r="T50" s="14" t="e">
        <f aca="false">(F50+N50)/O50</f>
        <v>#DIV/0!</v>
      </c>
      <c r="U50" s="14" t="n">
        <v>0</v>
      </c>
      <c r="V50" s="14" t="n">
        <v>0</v>
      </c>
      <c r="W50" s="14" t="n">
        <v>0</v>
      </c>
      <c r="X50" s="14" t="n">
        <v>0</v>
      </c>
      <c r="Y50" s="14" t="n">
        <v>0</v>
      </c>
      <c r="Z50" s="14" t="n">
        <v>0</v>
      </c>
      <c r="AA50" s="14" t="n">
        <v>0</v>
      </c>
      <c r="AB50" s="14" t="n">
        <v>0</v>
      </c>
      <c r="AC50" s="14" t="n">
        <v>0</v>
      </c>
      <c r="AD50" s="14" t="n">
        <v>0</v>
      </c>
      <c r="AE50" s="14" t="s">
        <v>46</v>
      </c>
      <c r="AF50" s="2" t="n">
        <f aca="false">ROUND(P50*G50,0)</f>
        <v>0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customFormat="false" ht="13.8" hidden="false" customHeight="false" outlineLevel="0" collapsed="false">
      <c r="A51" s="2" t="s">
        <v>90</v>
      </c>
      <c r="B51" s="2" t="s">
        <v>37</v>
      </c>
      <c r="C51" s="2" t="n">
        <v>93.701</v>
      </c>
      <c r="D51" s="2" t="n">
        <v>217.421</v>
      </c>
      <c r="E51" s="2" t="n">
        <v>95.634</v>
      </c>
      <c r="F51" s="2" t="n">
        <v>183.276</v>
      </c>
      <c r="G51" s="3" t="n">
        <v>1</v>
      </c>
      <c r="H51" s="2" t="n">
        <v>40</v>
      </c>
      <c r="I51" s="2" t="s">
        <v>38</v>
      </c>
      <c r="J51" s="2" t="n">
        <v>115.8</v>
      </c>
      <c r="K51" s="2" t="n">
        <f aca="false">E51-J51</f>
        <v>-20.166</v>
      </c>
      <c r="L51" s="2" t="n">
        <f aca="false">E51-M51</f>
        <v>95.634</v>
      </c>
      <c r="M51" s="2"/>
      <c r="N51" s="2" t="n">
        <v>122.752666666667</v>
      </c>
      <c r="O51" s="2" t="n">
        <f aca="false">L51/5</f>
        <v>19.1268</v>
      </c>
      <c r="P51" s="9"/>
      <c r="Q51" s="9"/>
      <c r="R51" s="2"/>
      <c r="S51" s="2" t="n">
        <f aca="false">(F51+N51+P51)/O51</f>
        <v>15.9999930289785</v>
      </c>
      <c r="T51" s="2" t="n">
        <f aca="false">(F51+N51)/O51</f>
        <v>15.9999930289785</v>
      </c>
      <c r="U51" s="2" t="n">
        <v>32.956</v>
      </c>
      <c r="V51" s="2" t="n">
        <v>33.7806666666667</v>
      </c>
      <c r="W51" s="2" t="n">
        <v>18.5768</v>
      </c>
      <c r="X51" s="2" t="n">
        <v>20.466</v>
      </c>
      <c r="Y51" s="2" t="n">
        <v>29.8774</v>
      </c>
      <c r="Z51" s="2" t="n">
        <v>26.029</v>
      </c>
      <c r="AA51" s="2" t="n">
        <v>7.0936</v>
      </c>
      <c r="AB51" s="2" t="n">
        <v>7.3836</v>
      </c>
      <c r="AC51" s="2" t="n">
        <v>21.7432</v>
      </c>
      <c r="AD51" s="2" t="n">
        <v>26.8528</v>
      </c>
      <c r="AE51" s="2"/>
      <c r="AF51" s="2" t="n">
        <f aca="false">ROUND(P51*G51,0)</f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customFormat="false" ht="13.8" hidden="false" customHeight="false" outlineLevel="0" collapsed="false">
      <c r="A52" s="2" t="s">
        <v>91</v>
      </c>
      <c r="B52" s="2" t="s">
        <v>45</v>
      </c>
      <c r="C52" s="2" t="n">
        <v>60</v>
      </c>
      <c r="D52" s="2" t="n">
        <v>318</v>
      </c>
      <c r="E52" s="2" t="n">
        <v>96</v>
      </c>
      <c r="F52" s="2" t="n">
        <v>211</v>
      </c>
      <c r="G52" s="3" t="n">
        <v>0.4</v>
      </c>
      <c r="H52" s="2" t="n">
        <v>40</v>
      </c>
      <c r="I52" s="2" t="s">
        <v>38</v>
      </c>
      <c r="J52" s="2" t="n">
        <v>120</v>
      </c>
      <c r="K52" s="2" t="n">
        <f aca="false">E52-J52</f>
        <v>-24</v>
      </c>
      <c r="L52" s="2" t="n">
        <f aca="false">E52-M52</f>
        <v>96</v>
      </c>
      <c r="M52" s="2"/>
      <c r="N52" s="2" t="n">
        <v>34.25</v>
      </c>
      <c r="O52" s="2" t="n">
        <f aca="false">L52/5</f>
        <v>19.2</v>
      </c>
      <c r="P52" s="9"/>
      <c r="Q52" s="9"/>
      <c r="R52" s="2"/>
      <c r="S52" s="2" t="n">
        <f aca="false">(F52+N52+P52)/O52</f>
        <v>12.7734375</v>
      </c>
      <c r="T52" s="2" t="n">
        <f aca="false">(F52+N52)/O52</f>
        <v>12.7734375</v>
      </c>
      <c r="U52" s="2" t="n">
        <v>30.75</v>
      </c>
      <c r="V52" s="2" t="n">
        <v>32</v>
      </c>
      <c r="W52" s="2" t="n">
        <v>39.8</v>
      </c>
      <c r="X52" s="2" t="n">
        <v>22</v>
      </c>
      <c r="Y52" s="2" t="n">
        <v>26.4</v>
      </c>
      <c r="Z52" s="2" t="n">
        <v>35.6</v>
      </c>
      <c r="AA52" s="2" t="n">
        <v>37.6</v>
      </c>
      <c r="AB52" s="2" t="n">
        <v>35.6</v>
      </c>
      <c r="AC52" s="2" t="n">
        <v>29.4</v>
      </c>
      <c r="AD52" s="2" t="n">
        <v>30.2</v>
      </c>
      <c r="AE52" s="2"/>
      <c r="AF52" s="2" t="n">
        <f aca="false">ROUND(P52*G52,0)</f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customFormat="false" ht="13.8" hidden="false" customHeight="false" outlineLevel="0" collapsed="false">
      <c r="A53" s="2" t="s">
        <v>92</v>
      </c>
      <c r="B53" s="2" t="s">
        <v>45</v>
      </c>
      <c r="C53" s="2" t="n">
        <v>139</v>
      </c>
      <c r="D53" s="2" t="n">
        <v>279</v>
      </c>
      <c r="E53" s="2" t="n">
        <v>127</v>
      </c>
      <c r="F53" s="2" t="n">
        <v>231</v>
      </c>
      <c r="G53" s="3" t="n">
        <v>0.4</v>
      </c>
      <c r="H53" s="2" t="n">
        <v>40</v>
      </c>
      <c r="I53" s="2" t="s">
        <v>38</v>
      </c>
      <c r="J53" s="2" t="n">
        <v>133</v>
      </c>
      <c r="K53" s="2" t="n">
        <f aca="false">E53-J53</f>
        <v>-6</v>
      </c>
      <c r="L53" s="2" t="n">
        <f aca="false">E53-M53</f>
        <v>127</v>
      </c>
      <c r="M53" s="2"/>
      <c r="N53" s="2" t="n">
        <v>94.3333333333334</v>
      </c>
      <c r="O53" s="2" t="n">
        <f aca="false">L53/5</f>
        <v>25.4</v>
      </c>
      <c r="P53" s="9"/>
      <c r="Q53" s="9"/>
      <c r="R53" s="2"/>
      <c r="S53" s="2" t="n">
        <f aca="false">(F53+N53+P53)/O53</f>
        <v>12.8083989501312</v>
      </c>
      <c r="T53" s="2" t="n">
        <f aca="false">(F53+N53)/O53</f>
        <v>12.8083989501312</v>
      </c>
      <c r="U53" s="2" t="n">
        <v>37</v>
      </c>
      <c r="V53" s="2" t="n">
        <v>36.6666666666667</v>
      </c>
      <c r="W53" s="2" t="n">
        <v>37</v>
      </c>
      <c r="X53" s="2" t="n">
        <v>26</v>
      </c>
      <c r="Y53" s="2" t="n">
        <v>32.8</v>
      </c>
      <c r="Z53" s="2" t="n">
        <v>27.2</v>
      </c>
      <c r="AA53" s="2" t="n">
        <v>39.6</v>
      </c>
      <c r="AB53" s="2" t="n">
        <v>47.4</v>
      </c>
      <c r="AC53" s="2" t="n">
        <v>30.8</v>
      </c>
      <c r="AD53" s="2" t="n">
        <v>19.4</v>
      </c>
      <c r="AE53" s="2"/>
      <c r="AF53" s="2" t="n">
        <f aca="false">ROUND(P53*G53,0)</f>
        <v>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customFormat="false" ht="13.8" hidden="false" customHeight="false" outlineLevel="0" collapsed="false">
      <c r="A54" s="14" t="s">
        <v>93</v>
      </c>
      <c r="B54" s="14" t="s">
        <v>37</v>
      </c>
      <c r="C54" s="14"/>
      <c r="D54" s="14"/>
      <c r="E54" s="14"/>
      <c r="F54" s="14"/>
      <c r="G54" s="15" t="n">
        <v>0</v>
      </c>
      <c r="H54" s="14" t="n">
        <v>50</v>
      </c>
      <c r="I54" s="14" t="s">
        <v>38</v>
      </c>
      <c r="J54" s="14" t="n">
        <v>260.247</v>
      </c>
      <c r="K54" s="14" t="n">
        <f aca="false">E54-J54</f>
        <v>-260.247</v>
      </c>
      <c r="L54" s="14" t="n">
        <f aca="false">E54-M54</f>
        <v>0</v>
      </c>
      <c r="M54" s="14"/>
      <c r="N54" s="14"/>
      <c r="O54" s="14" t="n">
        <f aca="false">L54/5</f>
        <v>0</v>
      </c>
      <c r="P54" s="16"/>
      <c r="Q54" s="16"/>
      <c r="R54" s="14"/>
      <c r="S54" s="14" t="e">
        <f aca="false">(F54+N54+P54)/O54</f>
        <v>#DIV/0!</v>
      </c>
      <c r="T54" s="14" t="e">
        <f aca="false">(F54+N54)/O54</f>
        <v>#DIV/0!</v>
      </c>
      <c r="U54" s="14" t="n">
        <v>0</v>
      </c>
      <c r="V54" s="14" t="n">
        <v>0</v>
      </c>
      <c r="W54" s="14" t="n">
        <v>0</v>
      </c>
      <c r="X54" s="14" t="n">
        <v>0</v>
      </c>
      <c r="Y54" s="14" t="n">
        <v>0</v>
      </c>
      <c r="Z54" s="14" t="n">
        <v>0</v>
      </c>
      <c r="AA54" s="14" t="n">
        <v>0</v>
      </c>
      <c r="AB54" s="14" t="n">
        <v>0</v>
      </c>
      <c r="AC54" s="14" t="n">
        <v>0</v>
      </c>
      <c r="AD54" s="14" t="n">
        <v>0</v>
      </c>
      <c r="AE54" s="14" t="s">
        <v>46</v>
      </c>
      <c r="AF54" s="2" t="n">
        <f aca="false">ROUND(P54*G54,0)</f>
        <v>0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customFormat="false" ht="13.8" hidden="false" customHeight="false" outlineLevel="0" collapsed="false">
      <c r="A55" s="2" t="s">
        <v>94</v>
      </c>
      <c r="B55" s="2" t="s">
        <v>37</v>
      </c>
      <c r="C55" s="2" t="n">
        <v>476.625</v>
      </c>
      <c r="D55" s="2"/>
      <c r="E55" s="2" t="n">
        <v>174.629</v>
      </c>
      <c r="F55" s="2" t="n">
        <v>262.794</v>
      </c>
      <c r="G55" s="3" t="n">
        <v>1</v>
      </c>
      <c r="H55" s="2" t="n">
        <v>50</v>
      </c>
      <c r="I55" s="2" t="s">
        <v>38</v>
      </c>
      <c r="J55" s="2" t="n">
        <v>163.3</v>
      </c>
      <c r="K55" s="2" t="n">
        <f aca="false">E55-J55</f>
        <v>11.329</v>
      </c>
      <c r="L55" s="2" t="n">
        <f aca="false">E55-M55</f>
        <v>174.629</v>
      </c>
      <c r="M55" s="2"/>
      <c r="N55" s="2"/>
      <c r="O55" s="2" t="n">
        <f aca="false">L55/5</f>
        <v>34.9258</v>
      </c>
      <c r="P55" s="9" t="n">
        <f aca="false">10*O55-N55-F55</f>
        <v>86.4639999999999</v>
      </c>
      <c r="Q55" s="9"/>
      <c r="R55" s="2"/>
      <c r="S55" s="2" t="n">
        <f aca="false">(F55+N55+P55)/O55</f>
        <v>10</v>
      </c>
      <c r="T55" s="2" t="n">
        <f aca="false">(F55+N55)/O55</f>
        <v>7.52435162544595</v>
      </c>
      <c r="U55" s="2" t="n">
        <v>24.0445</v>
      </c>
      <c r="V55" s="2" t="n">
        <v>21.4266666666667</v>
      </c>
      <c r="W55" s="2" t="n">
        <v>46.29</v>
      </c>
      <c r="X55" s="2" t="n">
        <v>44.4466</v>
      </c>
      <c r="Y55" s="2" t="n">
        <v>26.3318</v>
      </c>
      <c r="Z55" s="2" t="n">
        <v>27.1156</v>
      </c>
      <c r="AA55" s="2" t="n">
        <v>27.2076</v>
      </c>
      <c r="AB55" s="2" t="n">
        <v>30.4644</v>
      </c>
      <c r="AC55" s="2" t="n">
        <v>26.9362</v>
      </c>
      <c r="AD55" s="2" t="n">
        <v>16.6956</v>
      </c>
      <c r="AE55" s="2"/>
      <c r="AF55" s="2" t="n">
        <f aca="false">ROUND(P55*G55,0)</f>
        <v>86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customFormat="false" ht="13.8" hidden="false" customHeight="false" outlineLevel="0" collapsed="false">
      <c r="A56" s="2" t="s">
        <v>95</v>
      </c>
      <c r="B56" s="2" t="s">
        <v>37</v>
      </c>
      <c r="C56" s="2" t="n">
        <v>86.232</v>
      </c>
      <c r="D56" s="2"/>
      <c r="E56" s="2" t="n">
        <v>49.468</v>
      </c>
      <c r="F56" s="2" t="n">
        <v>22.916</v>
      </c>
      <c r="G56" s="3" t="n">
        <v>1</v>
      </c>
      <c r="H56" s="2" t="n">
        <v>50</v>
      </c>
      <c r="I56" s="2" t="s">
        <v>38</v>
      </c>
      <c r="J56" s="2" t="n">
        <v>48.7</v>
      </c>
      <c r="K56" s="2" t="n">
        <f aca="false">E56-J56</f>
        <v>0.768000000000001</v>
      </c>
      <c r="L56" s="2" t="n">
        <f aca="false">E56-M56</f>
        <v>49.468</v>
      </c>
      <c r="M56" s="2"/>
      <c r="N56" s="2" t="n">
        <v>35.977</v>
      </c>
      <c r="O56" s="2" t="n">
        <f aca="false">L56/5</f>
        <v>9.8936</v>
      </c>
      <c r="P56" s="9" t="n">
        <f aca="false">10*O56-N56-F56</f>
        <v>40.043</v>
      </c>
      <c r="Q56" s="9"/>
      <c r="R56" s="2"/>
      <c r="S56" s="2" t="n">
        <f aca="false">(F56+N56+P56)/O56</f>
        <v>10</v>
      </c>
      <c r="T56" s="2" t="n">
        <f aca="false">(F56+N56)/O56</f>
        <v>5.95263604754589</v>
      </c>
      <c r="U56" s="2" t="n">
        <v>8.681</v>
      </c>
      <c r="V56" s="2" t="n">
        <v>7.13</v>
      </c>
      <c r="W56" s="2" t="n">
        <v>8.4158</v>
      </c>
      <c r="X56" s="2" t="n">
        <v>7.941</v>
      </c>
      <c r="Y56" s="2" t="n">
        <v>9.5908</v>
      </c>
      <c r="Z56" s="2" t="n">
        <v>5.202</v>
      </c>
      <c r="AA56" s="2" t="n">
        <v>2.462</v>
      </c>
      <c r="AB56" s="2" t="n">
        <v>6.2916</v>
      </c>
      <c r="AC56" s="2" t="n">
        <v>12.042</v>
      </c>
      <c r="AD56" s="2" t="n">
        <v>10.8824</v>
      </c>
      <c r="AE56" s="2"/>
      <c r="AF56" s="2" t="n">
        <f aca="false">ROUND(P56*G56,0)</f>
        <v>40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customFormat="false" ht="13.8" hidden="false" customHeight="false" outlineLevel="0" collapsed="false">
      <c r="A57" s="14" t="s">
        <v>96</v>
      </c>
      <c r="B57" s="14" t="s">
        <v>45</v>
      </c>
      <c r="C57" s="14"/>
      <c r="D57" s="14"/>
      <c r="E57" s="14"/>
      <c r="F57" s="14"/>
      <c r="G57" s="15" t="n">
        <v>0</v>
      </c>
      <c r="H57" s="14" t="n">
        <v>50</v>
      </c>
      <c r="I57" s="14" t="s">
        <v>38</v>
      </c>
      <c r="J57" s="14"/>
      <c r="K57" s="14" t="n">
        <f aca="false">E57-J57</f>
        <v>0</v>
      </c>
      <c r="L57" s="14" t="n">
        <f aca="false">E57-M57</f>
        <v>0</v>
      </c>
      <c r="M57" s="14"/>
      <c r="N57" s="14"/>
      <c r="O57" s="14" t="n">
        <f aca="false">L57/5</f>
        <v>0</v>
      </c>
      <c r="P57" s="16"/>
      <c r="Q57" s="16"/>
      <c r="R57" s="14"/>
      <c r="S57" s="14" t="e">
        <f aca="false">(F57+N57+P57)/O57</f>
        <v>#DIV/0!</v>
      </c>
      <c r="T57" s="14" t="e">
        <f aca="false">(F57+N57)/O57</f>
        <v>#DIV/0!</v>
      </c>
      <c r="U57" s="14" t="n">
        <v>0</v>
      </c>
      <c r="V57" s="14" t="n">
        <v>0</v>
      </c>
      <c r="W57" s="14" t="n">
        <v>0</v>
      </c>
      <c r="X57" s="14" t="n">
        <v>0</v>
      </c>
      <c r="Y57" s="14" t="n">
        <v>0</v>
      </c>
      <c r="Z57" s="14" t="n">
        <v>0</v>
      </c>
      <c r="AA57" s="14" t="n">
        <v>0</v>
      </c>
      <c r="AB57" s="14" t="n">
        <v>0</v>
      </c>
      <c r="AC57" s="14" t="n">
        <v>0</v>
      </c>
      <c r="AD57" s="14" t="n">
        <v>0</v>
      </c>
      <c r="AE57" s="14" t="s">
        <v>46</v>
      </c>
      <c r="AF57" s="2" t="n">
        <f aca="false">ROUND(P57*G57,0)</f>
        <v>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customFormat="false" ht="13.8" hidden="false" customHeight="false" outlineLevel="0" collapsed="false">
      <c r="A58" s="2" t="s">
        <v>97</v>
      </c>
      <c r="B58" s="2" t="s">
        <v>45</v>
      </c>
      <c r="C58" s="2" t="n">
        <v>635</v>
      </c>
      <c r="D58" s="2" t="n">
        <v>299</v>
      </c>
      <c r="E58" s="2" t="n">
        <v>468</v>
      </c>
      <c r="F58" s="2" t="n">
        <v>365</v>
      </c>
      <c r="G58" s="3" t="n">
        <v>0.4</v>
      </c>
      <c r="H58" s="2" t="n">
        <v>40</v>
      </c>
      <c r="I58" s="2" t="s">
        <v>38</v>
      </c>
      <c r="J58" s="2" t="n">
        <v>485</v>
      </c>
      <c r="K58" s="2" t="n">
        <f aca="false">E58-J58</f>
        <v>-17</v>
      </c>
      <c r="L58" s="2" t="n">
        <f aca="false">E58-M58</f>
        <v>445</v>
      </c>
      <c r="M58" s="2" t="n">
        <v>23</v>
      </c>
      <c r="N58" s="2"/>
      <c r="O58" s="2" t="n">
        <f aca="false">L58/5</f>
        <v>89</v>
      </c>
      <c r="P58" s="9" t="n">
        <f aca="false">10*O58-N58-F58</f>
        <v>525</v>
      </c>
      <c r="Q58" s="9"/>
      <c r="R58" s="2"/>
      <c r="S58" s="2" t="n">
        <f aca="false">(F58+N58+P58)/O58</f>
        <v>10</v>
      </c>
      <c r="T58" s="2" t="n">
        <f aca="false">(F58+N58)/O58</f>
        <v>4.10112359550562</v>
      </c>
      <c r="U58" s="2" t="n">
        <v>63.25</v>
      </c>
      <c r="V58" s="2" t="n">
        <v>59.3333333333333</v>
      </c>
      <c r="W58" s="2" t="n">
        <v>111</v>
      </c>
      <c r="X58" s="2" t="n">
        <v>91</v>
      </c>
      <c r="Y58" s="2" t="n">
        <v>103</v>
      </c>
      <c r="Z58" s="2" t="n">
        <v>108.8</v>
      </c>
      <c r="AA58" s="2" t="n">
        <v>109.2</v>
      </c>
      <c r="AB58" s="2" t="n">
        <v>109.2</v>
      </c>
      <c r="AC58" s="2" t="n">
        <v>98.8</v>
      </c>
      <c r="AD58" s="2" t="n">
        <v>100.6</v>
      </c>
      <c r="AE58" s="19" t="s">
        <v>51</v>
      </c>
      <c r="AF58" s="2" t="n">
        <f aca="false">ROUND(P58*G58,0)</f>
        <v>210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customFormat="false" ht="13.8" hidden="false" customHeight="false" outlineLevel="0" collapsed="false">
      <c r="A59" s="2" t="s">
        <v>98</v>
      </c>
      <c r="B59" s="2" t="s">
        <v>45</v>
      </c>
      <c r="C59" s="2" t="n">
        <v>444</v>
      </c>
      <c r="D59" s="2" t="n">
        <v>216</v>
      </c>
      <c r="E59" s="2" t="n">
        <v>360</v>
      </c>
      <c r="F59" s="2" t="n">
        <v>193</v>
      </c>
      <c r="G59" s="3" t="n">
        <v>0.4</v>
      </c>
      <c r="H59" s="2" t="n">
        <v>40</v>
      </c>
      <c r="I59" s="2" t="s">
        <v>38</v>
      </c>
      <c r="J59" s="2" t="n">
        <v>372</v>
      </c>
      <c r="K59" s="2" t="n">
        <f aca="false">E59-J59</f>
        <v>-12</v>
      </c>
      <c r="L59" s="2" t="n">
        <f aca="false">E59-M59</f>
        <v>360</v>
      </c>
      <c r="M59" s="2"/>
      <c r="N59" s="2" t="n">
        <v>212.916666666667</v>
      </c>
      <c r="O59" s="2" t="n">
        <f aca="false">L59/5</f>
        <v>72</v>
      </c>
      <c r="P59" s="9" t="n">
        <f aca="false">10*O59-N59-F59</f>
        <v>314.083333333333</v>
      </c>
      <c r="Q59" s="9"/>
      <c r="R59" s="2"/>
      <c r="S59" s="2" t="n">
        <f aca="false">(F59+N59+P59)/O59</f>
        <v>10</v>
      </c>
      <c r="T59" s="2" t="n">
        <f aca="false">(F59+N59)/O59</f>
        <v>5.63773148148148</v>
      </c>
      <c r="U59" s="2" t="n">
        <v>64.75</v>
      </c>
      <c r="V59" s="2" t="n">
        <v>58.3333333333333</v>
      </c>
      <c r="W59" s="2" t="n">
        <v>90.6</v>
      </c>
      <c r="X59" s="2" t="n">
        <v>70.8</v>
      </c>
      <c r="Y59" s="2" t="n">
        <v>43.2</v>
      </c>
      <c r="Z59" s="2" t="n">
        <v>46.4</v>
      </c>
      <c r="AA59" s="2" t="n">
        <v>89.6</v>
      </c>
      <c r="AB59" s="2" t="n">
        <v>91.8</v>
      </c>
      <c r="AC59" s="2" t="n">
        <v>55.4</v>
      </c>
      <c r="AD59" s="2" t="n">
        <v>57</v>
      </c>
      <c r="AE59" s="2"/>
      <c r="AF59" s="2" t="n">
        <f aca="false">ROUND(P59*G59,0)</f>
        <v>126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customFormat="false" ht="13.8" hidden="false" customHeight="false" outlineLevel="0" collapsed="false">
      <c r="A60" s="2" t="s">
        <v>99</v>
      </c>
      <c r="B60" s="2" t="s">
        <v>37</v>
      </c>
      <c r="C60" s="2" t="n">
        <v>291.751</v>
      </c>
      <c r="D60" s="2" t="n">
        <v>139.548</v>
      </c>
      <c r="E60" s="2" t="n">
        <v>237.81</v>
      </c>
      <c r="F60" s="2" t="n">
        <v>157.548</v>
      </c>
      <c r="G60" s="3" t="n">
        <v>1</v>
      </c>
      <c r="H60" s="2" t="n">
        <v>40</v>
      </c>
      <c r="I60" s="2" t="s">
        <v>38</v>
      </c>
      <c r="J60" s="2" t="n">
        <v>229.8</v>
      </c>
      <c r="K60" s="2" t="n">
        <f aca="false">E60-J60</f>
        <v>8.00999999999999</v>
      </c>
      <c r="L60" s="2" t="n">
        <f aca="false">E60-M60</f>
        <v>237.81</v>
      </c>
      <c r="M60" s="2"/>
      <c r="N60" s="2" t="n">
        <v>77.1797500000001</v>
      </c>
      <c r="O60" s="2" t="n">
        <f aca="false">L60/5</f>
        <v>47.562</v>
      </c>
      <c r="P60" s="9" t="n">
        <f aca="false">10*O60-N60-F60</f>
        <v>240.89225</v>
      </c>
      <c r="Q60" s="9"/>
      <c r="R60" s="2"/>
      <c r="S60" s="2" t="n">
        <f aca="false">(F60+N60+P60)/O60</f>
        <v>10</v>
      </c>
      <c r="T60" s="2" t="n">
        <f aca="false">(F60+N60)/O60</f>
        <v>4.93519511374627</v>
      </c>
      <c r="U60" s="2" t="n">
        <v>38.45825</v>
      </c>
      <c r="V60" s="2" t="n">
        <v>38.438</v>
      </c>
      <c r="W60" s="2" t="n">
        <v>63.1006</v>
      </c>
      <c r="X60" s="2" t="n">
        <v>54.0764</v>
      </c>
      <c r="Y60" s="2" t="n">
        <v>40.4428</v>
      </c>
      <c r="Z60" s="2" t="n">
        <v>32.2152</v>
      </c>
      <c r="AA60" s="2" t="n">
        <v>36.0218</v>
      </c>
      <c r="AB60" s="2" t="n">
        <v>45.8878</v>
      </c>
      <c r="AC60" s="2" t="n">
        <v>44.62</v>
      </c>
      <c r="AD60" s="2" t="n">
        <v>43.0838</v>
      </c>
      <c r="AE60" s="2"/>
      <c r="AF60" s="2" t="n">
        <f aca="false">ROUND(P60*G60,0)</f>
        <v>241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customFormat="false" ht="13.8" hidden="false" customHeight="false" outlineLevel="0" collapsed="false">
      <c r="A61" s="2" t="s">
        <v>100</v>
      </c>
      <c r="B61" s="2" t="s">
        <v>37</v>
      </c>
      <c r="C61" s="2" t="n">
        <v>231.635</v>
      </c>
      <c r="D61" s="2" t="n">
        <v>113.335</v>
      </c>
      <c r="E61" s="2" t="n">
        <v>193.348</v>
      </c>
      <c r="F61" s="2" t="n">
        <v>108.49</v>
      </c>
      <c r="G61" s="3" t="n">
        <v>1</v>
      </c>
      <c r="H61" s="2" t="n">
        <v>40</v>
      </c>
      <c r="I61" s="2" t="s">
        <v>38</v>
      </c>
      <c r="J61" s="2" t="n">
        <v>198.4</v>
      </c>
      <c r="K61" s="2" t="n">
        <f aca="false">E61-J61</f>
        <v>-5.05199999999999</v>
      </c>
      <c r="L61" s="2" t="n">
        <f aca="false">E61-M61</f>
        <v>193.348</v>
      </c>
      <c r="M61" s="2"/>
      <c r="N61" s="2" t="n">
        <v>92.80925</v>
      </c>
      <c r="O61" s="2" t="n">
        <f aca="false">L61/5</f>
        <v>38.6696</v>
      </c>
      <c r="P61" s="9" t="n">
        <f aca="false">10*O61-N61-F61</f>
        <v>185.39675</v>
      </c>
      <c r="Q61" s="9"/>
      <c r="R61" s="2"/>
      <c r="S61" s="2" t="n">
        <f aca="false">(F61+N61+P61)/O61</f>
        <v>10</v>
      </c>
      <c r="T61" s="2" t="n">
        <f aca="false">(F61+N61)/O61</f>
        <v>5.20562017709001</v>
      </c>
      <c r="U61" s="2" t="n">
        <v>32.35875</v>
      </c>
      <c r="V61" s="2" t="n">
        <v>30.324</v>
      </c>
      <c r="W61" s="2" t="n">
        <v>68.8478</v>
      </c>
      <c r="X61" s="2" t="n">
        <v>51.8148</v>
      </c>
      <c r="Y61" s="2" t="n">
        <v>32.1082</v>
      </c>
      <c r="Z61" s="2" t="n">
        <v>31.4938</v>
      </c>
      <c r="AA61" s="2" t="n">
        <v>33.485</v>
      </c>
      <c r="AB61" s="2" t="n">
        <v>33.7092</v>
      </c>
      <c r="AC61" s="2" t="n">
        <v>35.14</v>
      </c>
      <c r="AD61" s="2" t="n">
        <v>34.5912</v>
      </c>
      <c r="AE61" s="2"/>
      <c r="AF61" s="2" t="n">
        <f aca="false">ROUND(P61*G61,0)</f>
        <v>185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customFormat="false" ht="13.8" hidden="false" customHeight="false" outlineLevel="0" collapsed="false">
      <c r="A62" s="14" t="s">
        <v>101</v>
      </c>
      <c r="B62" s="14" t="s">
        <v>37</v>
      </c>
      <c r="C62" s="14"/>
      <c r="D62" s="14"/>
      <c r="E62" s="14"/>
      <c r="F62" s="14"/>
      <c r="G62" s="15" t="n">
        <v>0</v>
      </c>
      <c r="H62" s="14" t="n">
        <v>40</v>
      </c>
      <c r="I62" s="14" t="s">
        <v>38</v>
      </c>
      <c r="J62" s="14"/>
      <c r="K62" s="14" t="n">
        <f aca="false">E62-J62</f>
        <v>0</v>
      </c>
      <c r="L62" s="14" t="n">
        <f aca="false">E62-M62</f>
        <v>0</v>
      </c>
      <c r="M62" s="14"/>
      <c r="N62" s="14"/>
      <c r="O62" s="14" t="n">
        <f aca="false">L62/5</f>
        <v>0</v>
      </c>
      <c r="P62" s="16"/>
      <c r="Q62" s="16"/>
      <c r="R62" s="14"/>
      <c r="S62" s="14" t="e">
        <f aca="false">(F62+N62+P62)/O62</f>
        <v>#DIV/0!</v>
      </c>
      <c r="T62" s="14" t="e">
        <f aca="false">(F62+N62)/O62</f>
        <v>#DIV/0!</v>
      </c>
      <c r="U62" s="14" t="n">
        <v>0</v>
      </c>
      <c r="V62" s="14" t="n">
        <v>0</v>
      </c>
      <c r="W62" s="14" t="n">
        <v>0</v>
      </c>
      <c r="X62" s="14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s">
        <v>46</v>
      </c>
      <c r="AF62" s="2" t="n">
        <f aca="false">ROUND(P62*G62,0)</f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customFormat="false" ht="13.8" hidden="false" customHeight="false" outlineLevel="0" collapsed="false">
      <c r="A63" s="2" t="s">
        <v>102</v>
      </c>
      <c r="B63" s="2" t="s">
        <v>37</v>
      </c>
      <c r="C63" s="2" t="n">
        <v>42.796</v>
      </c>
      <c r="D63" s="2" t="n">
        <v>35.15</v>
      </c>
      <c r="E63" s="2" t="n">
        <v>73.676</v>
      </c>
      <c r="F63" s="2"/>
      <c r="G63" s="3" t="n">
        <v>1</v>
      </c>
      <c r="H63" s="2" t="n">
        <v>30</v>
      </c>
      <c r="I63" s="2" t="s">
        <v>38</v>
      </c>
      <c r="J63" s="2" t="n">
        <v>71.15</v>
      </c>
      <c r="K63" s="2" t="n">
        <f aca="false">E63-J63</f>
        <v>2.526</v>
      </c>
      <c r="L63" s="2" t="n">
        <f aca="false">E63-M63</f>
        <v>73.676</v>
      </c>
      <c r="M63" s="2"/>
      <c r="N63" s="2" t="n">
        <v>23.8675</v>
      </c>
      <c r="O63" s="2" t="n">
        <f aca="false">L63/5</f>
        <v>14.7352</v>
      </c>
      <c r="P63" s="9" t="n">
        <f aca="false">8*O63-N63-F63</f>
        <v>94.0141</v>
      </c>
      <c r="Q63" s="9"/>
      <c r="R63" s="2"/>
      <c r="S63" s="2" t="n">
        <f aca="false">(F63+N63+P63)/O63</f>
        <v>8</v>
      </c>
      <c r="T63" s="2" t="n">
        <f aca="false">(F63+N63)/O63</f>
        <v>1.61976084477985</v>
      </c>
      <c r="U63" s="2" t="n">
        <v>7.6045</v>
      </c>
      <c r="V63" s="2" t="n">
        <v>6.68</v>
      </c>
      <c r="W63" s="2" t="n">
        <v>8.4268</v>
      </c>
      <c r="X63" s="2" t="n">
        <v>8.5986</v>
      </c>
      <c r="Y63" s="2" t="n">
        <v>11.8604</v>
      </c>
      <c r="Z63" s="2" t="n">
        <v>10.227</v>
      </c>
      <c r="AA63" s="2" t="n">
        <v>5.8298</v>
      </c>
      <c r="AB63" s="2" t="n">
        <v>7.9698</v>
      </c>
      <c r="AC63" s="2" t="n">
        <v>10.7842</v>
      </c>
      <c r="AD63" s="2" t="n">
        <v>10.385</v>
      </c>
      <c r="AE63" s="2"/>
      <c r="AF63" s="2" t="n">
        <f aca="false">ROUND(P63*G63,0)</f>
        <v>94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customFormat="false" ht="13.8" hidden="false" customHeight="false" outlineLevel="0" collapsed="false">
      <c r="A64" s="14" t="s">
        <v>103</v>
      </c>
      <c r="B64" s="14" t="s">
        <v>45</v>
      </c>
      <c r="C64" s="14"/>
      <c r="D64" s="14"/>
      <c r="E64" s="14"/>
      <c r="F64" s="14"/>
      <c r="G64" s="15" t="n">
        <v>0</v>
      </c>
      <c r="H64" s="14" t="n">
        <v>60</v>
      </c>
      <c r="I64" s="14" t="s">
        <v>38</v>
      </c>
      <c r="J64" s="14"/>
      <c r="K64" s="14" t="n">
        <f aca="false">E64-J64</f>
        <v>0</v>
      </c>
      <c r="L64" s="14" t="n">
        <f aca="false">E64-M64</f>
        <v>0</v>
      </c>
      <c r="M64" s="14"/>
      <c r="N64" s="14"/>
      <c r="O64" s="14" t="n">
        <f aca="false">L64/5</f>
        <v>0</v>
      </c>
      <c r="P64" s="16"/>
      <c r="Q64" s="16"/>
      <c r="R64" s="14"/>
      <c r="S64" s="14" t="e">
        <f aca="false">(F64+N64+P64)/O64</f>
        <v>#DIV/0!</v>
      </c>
      <c r="T64" s="14" t="e">
        <f aca="false">(F64+N64)/O64</f>
        <v>#DIV/0!</v>
      </c>
      <c r="U64" s="14" t="n">
        <v>0</v>
      </c>
      <c r="V64" s="14" t="n">
        <v>0</v>
      </c>
      <c r="W64" s="14" t="n">
        <v>0</v>
      </c>
      <c r="X64" s="14" t="n">
        <v>0</v>
      </c>
      <c r="Y64" s="14" t="n">
        <v>0</v>
      </c>
      <c r="Z64" s="14" t="n">
        <v>0</v>
      </c>
      <c r="AA64" s="14" t="n">
        <v>0</v>
      </c>
      <c r="AB64" s="14" t="n">
        <v>0</v>
      </c>
      <c r="AC64" s="14" t="n">
        <v>0</v>
      </c>
      <c r="AD64" s="14" t="n">
        <v>0</v>
      </c>
      <c r="AE64" s="14" t="s">
        <v>46</v>
      </c>
      <c r="AF64" s="2" t="n">
        <f aca="false">ROUND(P64*G64,0)</f>
        <v>0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customFormat="false" ht="13.8" hidden="false" customHeight="false" outlineLevel="0" collapsed="false">
      <c r="A65" s="14" t="s">
        <v>104</v>
      </c>
      <c r="B65" s="14" t="s">
        <v>45</v>
      </c>
      <c r="C65" s="14"/>
      <c r="D65" s="14"/>
      <c r="E65" s="14"/>
      <c r="F65" s="14"/>
      <c r="G65" s="15" t="n">
        <v>0</v>
      </c>
      <c r="H65" s="14" t="n">
        <v>50</v>
      </c>
      <c r="I65" s="14" t="s">
        <v>38</v>
      </c>
      <c r="J65" s="14"/>
      <c r="K65" s="14" t="n">
        <f aca="false">E65-J65</f>
        <v>0</v>
      </c>
      <c r="L65" s="14" t="n">
        <f aca="false">E65-M65</f>
        <v>0</v>
      </c>
      <c r="M65" s="14"/>
      <c r="N65" s="14"/>
      <c r="O65" s="14" t="n">
        <f aca="false">L65/5</f>
        <v>0</v>
      </c>
      <c r="P65" s="16"/>
      <c r="Q65" s="16"/>
      <c r="R65" s="14"/>
      <c r="S65" s="14" t="e">
        <f aca="false">(F65+N65+P65)/O65</f>
        <v>#DIV/0!</v>
      </c>
      <c r="T65" s="14" t="e">
        <f aca="false">(F65+N65)/O65</f>
        <v>#DIV/0!</v>
      </c>
      <c r="U65" s="14" t="n">
        <v>0</v>
      </c>
      <c r="V65" s="14" t="n">
        <v>0</v>
      </c>
      <c r="W65" s="14" t="n">
        <v>0</v>
      </c>
      <c r="X65" s="14" t="n">
        <v>0</v>
      </c>
      <c r="Y65" s="14" t="n">
        <v>0</v>
      </c>
      <c r="Z65" s="14" t="n">
        <v>0</v>
      </c>
      <c r="AA65" s="14" t="n">
        <v>0</v>
      </c>
      <c r="AB65" s="14" t="n">
        <v>0</v>
      </c>
      <c r="AC65" s="14" t="n">
        <v>0</v>
      </c>
      <c r="AD65" s="14" t="n">
        <v>0</v>
      </c>
      <c r="AE65" s="14" t="s">
        <v>46</v>
      </c>
      <c r="AF65" s="2" t="n">
        <f aca="false">ROUND(P65*G65,0)</f>
        <v>0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customFormat="false" ht="13.8" hidden="false" customHeight="false" outlineLevel="0" collapsed="false">
      <c r="A66" s="14" t="s">
        <v>105</v>
      </c>
      <c r="B66" s="14" t="s">
        <v>45</v>
      </c>
      <c r="C66" s="14"/>
      <c r="D66" s="14"/>
      <c r="E66" s="14"/>
      <c r="F66" s="14"/>
      <c r="G66" s="15" t="n">
        <v>0</v>
      </c>
      <c r="H66" s="14" t="n">
        <v>50</v>
      </c>
      <c r="I66" s="14" t="s">
        <v>38</v>
      </c>
      <c r="J66" s="14"/>
      <c r="K66" s="14" t="n">
        <f aca="false">E66-J66</f>
        <v>0</v>
      </c>
      <c r="L66" s="14" t="n">
        <f aca="false">E66-M66</f>
        <v>0</v>
      </c>
      <c r="M66" s="14"/>
      <c r="N66" s="14"/>
      <c r="O66" s="14" t="n">
        <f aca="false">L66/5</f>
        <v>0</v>
      </c>
      <c r="P66" s="16"/>
      <c r="Q66" s="16"/>
      <c r="R66" s="14"/>
      <c r="S66" s="14" t="e">
        <f aca="false">(F66+N66+P66)/O66</f>
        <v>#DIV/0!</v>
      </c>
      <c r="T66" s="14" t="e">
        <f aca="false">(F66+N66)/O66</f>
        <v>#DIV/0!</v>
      </c>
      <c r="U66" s="14" t="n">
        <v>0</v>
      </c>
      <c r="V66" s="14" t="n">
        <v>0</v>
      </c>
      <c r="W66" s="14" t="n">
        <v>0</v>
      </c>
      <c r="X66" s="14" t="n">
        <v>0</v>
      </c>
      <c r="Y66" s="14" t="n">
        <v>0</v>
      </c>
      <c r="Z66" s="14" t="n">
        <v>0</v>
      </c>
      <c r="AA66" s="14" t="n">
        <v>0</v>
      </c>
      <c r="AB66" s="14" t="n">
        <v>0</v>
      </c>
      <c r="AC66" s="14" t="n">
        <v>0</v>
      </c>
      <c r="AD66" s="14" t="n">
        <v>0</v>
      </c>
      <c r="AE66" s="14" t="s">
        <v>46</v>
      </c>
      <c r="AF66" s="2" t="n">
        <f aca="false">ROUND(P66*G66,0)</f>
        <v>0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customFormat="false" ht="13.8" hidden="false" customHeight="false" outlineLevel="0" collapsed="false">
      <c r="A67" s="14" t="s">
        <v>106</v>
      </c>
      <c r="B67" s="14" t="s">
        <v>45</v>
      </c>
      <c r="C67" s="14"/>
      <c r="D67" s="14"/>
      <c r="E67" s="14"/>
      <c r="F67" s="14"/>
      <c r="G67" s="15" t="n">
        <v>0</v>
      </c>
      <c r="H67" s="14" t="n">
        <v>30</v>
      </c>
      <c r="I67" s="14" t="s">
        <v>38</v>
      </c>
      <c r="J67" s="14"/>
      <c r="K67" s="14" t="n">
        <f aca="false">E67-J67</f>
        <v>0</v>
      </c>
      <c r="L67" s="14" t="n">
        <f aca="false">E67-M67</f>
        <v>0</v>
      </c>
      <c r="M67" s="14"/>
      <c r="N67" s="14"/>
      <c r="O67" s="14" t="n">
        <f aca="false">L67/5</f>
        <v>0</v>
      </c>
      <c r="P67" s="16"/>
      <c r="Q67" s="16"/>
      <c r="R67" s="14"/>
      <c r="S67" s="14" t="e">
        <f aca="false">(F67+N67+P67)/O67</f>
        <v>#DIV/0!</v>
      </c>
      <c r="T67" s="14" t="e">
        <f aca="false">(F67+N67)/O67</f>
        <v>#DIV/0!</v>
      </c>
      <c r="U67" s="14" t="n">
        <v>0</v>
      </c>
      <c r="V67" s="14" t="n">
        <v>0</v>
      </c>
      <c r="W67" s="14" t="n">
        <v>0</v>
      </c>
      <c r="X67" s="14" t="n">
        <v>0</v>
      </c>
      <c r="Y67" s="14" t="n">
        <v>0</v>
      </c>
      <c r="Z67" s="14" t="n">
        <v>0</v>
      </c>
      <c r="AA67" s="14" t="n">
        <v>0</v>
      </c>
      <c r="AB67" s="14" t="n">
        <v>0</v>
      </c>
      <c r="AC67" s="14" t="n">
        <v>0</v>
      </c>
      <c r="AD67" s="14" t="n">
        <v>0</v>
      </c>
      <c r="AE67" s="14" t="s">
        <v>46</v>
      </c>
      <c r="AF67" s="2" t="n">
        <f aca="false">ROUND(P67*G67,0)</f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customFormat="false" ht="13.8" hidden="false" customHeight="false" outlineLevel="0" collapsed="false">
      <c r="A68" s="14" t="s">
        <v>107</v>
      </c>
      <c r="B68" s="14" t="s">
        <v>45</v>
      </c>
      <c r="C68" s="14"/>
      <c r="D68" s="14"/>
      <c r="E68" s="14"/>
      <c r="F68" s="14"/>
      <c r="G68" s="15" t="n">
        <v>0</v>
      </c>
      <c r="H68" s="14" t="n">
        <v>55</v>
      </c>
      <c r="I68" s="14" t="s">
        <v>38</v>
      </c>
      <c r="J68" s="14"/>
      <c r="K68" s="14" t="n">
        <f aca="false">E68-J68</f>
        <v>0</v>
      </c>
      <c r="L68" s="14" t="n">
        <f aca="false">E68-M68</f>
        <v>0</v>
      </c>
      <c r="M68" s="14"/>
      <c r="N68" s="14"/>
      <c r="O68" s="14" t="n">
        <f aca="false">L68/5</f>
        <v>0</v>
      </c>
      <c r="P68" s="16"/>
      <c r="Q68" s="16"/>
      <c r="R68" s="14"/>
      <c r="S68" s="14" t="e">
        <f aca="false">(F68+N68+P68)/O68</f>
        <v>#DIV/0!</v>
      </c>
      <c r="T68" s="14" t="e">
        <f aca="false">(F68+N68)/O68</f>
        <v>#DIV/0!</v>
      </c>
      <c r="U68" s="14" t="n">
        <v>0</v>
      </c>
      <c r="V68" s="14" t="n">
        <v>0</v>
      </c>
      <c r="W68" s="14" t="n">
        <v>0</v>
      </c>
      <c r="X68" s="14" t="n">
        <v>0</v>
      </c>
      <c r="Y68" s="14" t="n">
        <v>0</v>
      </c>
      <c r="Z68" s="14" t="n">
        <v>0</v>
      </c>
      <c r="AA68" s="14" t="n">
        <v>0</v>
      </c>
      <c r="AB68" s="14" t="n">
        <v>0</v>
      </c>
      <c r="AC68" s="14" t="n">
        <v>0</v>
      </c>
      <c r="AD68" s="14" t="n">
        <v>0</v>
      </c>
      <c r="AE68" s="14" t="s">
        <v>46</v>
      </c>
      <c r="AF68" s="2" t="n">
        <f aca="false">ROUND(P68*G68,0)</f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customFormat="false" ht="13.8" hidden="false" customHeight="false" outlineLevel="0" collapsed="false">
      <c r="A69" s="14" t="s">
        <v>108</v>
      </c>
      <c r="B69" s="14" t="s">
        <v>45</v>
      </c>
      <c r="C69" s="14"/>
      <c r="D69" s="14"/>
      <c r="E69" s="14"/>
      <c r="F69" s="14"/>
      <c r="G69" s="15" t="n">
        <v>0</v>
      </c>
      <c r="H69" s="14" t="n">
        <v>40</v>
      </c>
      <c r="I69" s="14" t="s">
        <v>38</v>
      </c>
      <c r="J69" s="14"/>
      <c r="K69" s="14" t="n">
        <f aca="false">E69-J69</f>
        <v>0</v>
      </c>
      <c r="L69" s="14" t="n">
        <f aca="false">E69-M69</f>
        <v>0</v>
      </c>
      <c r="M69" s="14"/>
      <c r="N69" s="14"/>
      <c r="O69" s="14" t="n">
        <f aca="false">L69/5</f>
        <v>0</v>
      </c>
      <c r="P69" s="16"/>
      <c r="Q69" s="16"/>
      <c r="R69" s="14"/>
      <c r="S69" s="14" t="e">
        <f aca="false">(F69+N69+P69)/O69</f>
        <v>#DIV/0!</v>
      </c>
      <c r="T69" s="14" t="e">
        <f aca="false">(F69+N69)/O69</f>
        <v>#DIV/0!</v>
      </c>
      <c r="U69" s="14" t="n">
        <v>0</v>
      </c>
      <c r="V69" s="14" t="n">
        <v>0</v>
      </c>
      <c r="W69" s="14" t="n">
        <v>0</v>
      </c>
      <c r="X69" s="14" t="n">
        <v>0</v>
      </c>
      <c r="Y69" s="14" t="n">
        <v>0</v>
      </c>
      <c r="Z69" s="14" t="n">
        <v>0</v>
      </c>
      <c r="AA69" s="14" t="n">
        <v>0</v>
      </c>
      <c r="AB69" s="14" t="n">
        <v>0</v>
      </c>
      <c r="AC69" s="14" t="n">
        <v>0</v>
      </c>
      <c r="AD69" s="14" t="n">
        <v>0</v>
      </c>
      <c r="AE69" s="14" t="s">
        <v>46</v>
      </c>
      <c r="AF69" s="2" t="n">
        <f aca="false">ROUND(P69*G69,0)</f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customFormat="false" ht="13.8" hidden="false" customHeight="false" outlineLevel="0" collapsed="false">
      <c r="A70" s="2" t="s">
        <v>109</v>
      </c>
      <c r="B70" s="2" t="s">
        <v>45</v>
      </c>
      <c r="C70" s="2" t="n">
        <v>100</v>
      </c>
      <c r="D70" s="2"/>
      <c r="E70" s="2" t="n">
        <v>14</v>
      </c>
      <c r="F70" s="2" t="n">
        <v>70</v>
      </c>
      <c r="G70" s="3" t="n">
        <v>0.4</v>
      </c>
      <c r="H70" s="2" t="n">
        <v>50</v>
      </c>
      <c r="I70" s="2" t="s">
        <v>38</v>
      </c>
      <c r="J70" s="2" t="n">
        <v>17</v>
      </c>
      <c r="K70" s="2" t="n">
        <f aca="false">E70-J70</f>
        <v>-3</v>
      </c>
      <c r="L70" s="2" t="n">
        <f aca="false">E70-M70</f>
        <v>14</v>
      </c>
      <c r="M70" s="2"/>
      <c r="N70" s="2" t="n">
        <v>23.25</v>
      </c>
      <c r="O70" s="2" t="n">
        <f aca="false">L70/5</f>
        <v>2.8</v>
      </c>
      <c r="P70" s="9"/>
      <c r="Q70" s="9"/>
      <c r="R70" s="2"/>
      <c r="S70" s="2" t="n">
        <f aca="false">(F70+N70+P70)/O70</f>
        <v>33.3035714285714</v>
      </c>
      <c r="T70" s="2" t="n">
        <f aca="false">(F70+N70)/O70</f>
        <v>33.3035714285714</v>
      </c>
      <c r="U70" s="2" t="n">
        <v>8.75</v>
      </c>
      <c r="V70" s="2" t="n">
        <v>7</v>
      </c>
      <c r="W70" s="2" t="n">
        <v>7.2</v>
      </c>
      <c r="X70" s="2" t="n">
        <v>8</v>
      </c>
      <c r="Y70" s="2" t="n">
        <v>3.8</v>
      </c>
      <c r="Z70" s="2" t="n">
        <v>4.2</v>
      </c>
      <c r="AA70" s="2" t="n">
        <v>4</v>
      </c>
      <c r="AB70" s="2" t="n">
        <v>6.6</v>
      </c>
      <c r="AC70" s="2" t="n">
        <v>5.4</v>
      </c>
      <c r="AD70" s="2" t="n">
        <v>1.2</v>
      </c>
      <c r="AE70" s="13" t="s">
        <v>110</v>
      </c>
      <c r="AF70" s="2" t="n">
        <f aca="false">ROUND(P70*G70,0)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customFormat="false" ht="13.8" hidden="false" customHeight="false" outlineLevel="0" collapsed="false">
      <c r="A71" s="2" t="s">
        <v>111</v>
      </c>
      <c r="B71" s="2" t="s">
        <v>45</v>
      </c>
      <c r="C71" s="2" t="n">
        <v>63</v>
      </c>
      <c r="D71" s="2"/>
      <c r="E71" s="2" t="n">
        <v>28</v>
      </c>
      <c r="F71" s="2" t="n">
        <v>27</v>
      </c>
      <c r="G71" s="3" t="n">
        <v>0.11</v>
      </c>
      <c r="H71" s="2" t="n">
        <v>150</v>
      </c>
      <c r="I71" s="2" t="s">
        <v>38</v>
      </c>
      <c r="J71" s="2" t="n">
        <v>29</v>
      </c>
      <c r="K71" s="2" t="n">
        <f aca="false">E71-J71</f>
        <v>-1</v>
      </c>
      <c r="L71" s="2" t="n">
        <f aca="false">E71-M71</f>
        <v>28</v>
      </c>
      <c r="M71" s="2"/>
      <c r="N71" s="2" t="n">
        <v>41.75</v>
      </c>
      <c r="O71" s="2" t="n">
        <f aca="false">L71/5</f>
        <v>5.6</v>
      </c>
      <c r="P71" s="9"/>
      <c r="Q71" s="9"/>
      <c r="R71" s="2"/>
      <c r="S71" s="2" t="n">
        <f aca="false">(F71+N71+P71)/O71</f>
        <v>12.2767857142857</v>
      </c>
      <c r="T71" s="2" t="n">
        <f aca="false">(F71+N71)/O71</f>
        <v>12.2767857142857</v>
      </c>
      <c r="U71" s="2" t="n">
        <v>7.25</v>
      </c>
      <c r="V71" s="2" t="n">
        <v>4</v>
      </c>
      <c r="W71" s="2" t="n">
        <v>9.4</v>
      </c>
      <c r="X71" s="2" t="n">
        <v>7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s">
        <v>112</v>
      </c>
      <c r="AF71" s="2" t="n">
        <f aca="false">ROUND(P71*G71,0)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customFormat="false" ht="13.8" hidden="false" customHeight="false" outlineLevel="0" collapsed="false">
      <c r="A72" s="20" t="s">
        <v>113</v>
      </c>
      <c r="B72" s="2" t="s">
        <v>45</v>
      </c>
      <c r="C72" s="2"/>
      <c r="D72" s="2"/>
      <c r="E72" s="2" t="n">
        <v>-4</v>
      </c>
      <c r="F72" s="2"/>
      <c r="G72" s="3" t="n">
        <v>0.06</v>
      </c>
      <c r="H72" s="2" t="n">
        <v>60</v>
      </c>
      <c r="I72" s="2" t="s">
        <v>38</v>
      </c>
      <c r="J72" s="2"/>
      <c r="K72" s="2" t="n">
        <f aca="false">E72-J72</f>
        <v>-4</v>
      </c>
      <c r="L72" s="2" t="n">
        <f aca="false">E72-M72</f>
        <v>-4</v>
      </c>
      <c r="M72" s="2"/>
      <c r="N72" s="2"/>
      <c r="O72" s="2" t="n">
        <f aca="false">L72/5</f>
        <v>-0.8</v>
      </c>
      <c r="P72" s="21" t="n">
        <v>10</v>
      </c>
      <c r="Q72" s="9"/>
      <c r="R72" s="2"/>
      <c r="S72" s="2" t="n">
        <f aca="false">(F72+N72+P72)/O72</f>
        <v>-12.5</v>
      </c>
      <c r="T72" s="2" t="n">
        <f aca="false">(F72+N72)/O72</f>
        <v>-0</v>
      </c>
      <c r="U72" s="2" t="n">
        <v>-0.5</v>
      </c>
      <c r="V72" s="2" t="n">
        <v>-0.333333333333333</v>
      </c>
      <c r="W72" s="2" t="n">
        <v>2.4</v>
      </c>
      <c r="X72" s="2" t="n">
        <v>2.4</v>
      </c>
      <c r="Y72" s="2" t="n">
        <v>0</v>
      </c>
      <c r="Z72" s="2" t="n">
        <v>0</v>
      </c>
      <c r="AA72" s="2" t="n">
        <v>-1.4</v>
      </c>
      <c r="AB72" s="2" t="n">
        <v>-1.6</v>
      </c>
      <c r="AC72" s="2" t="n">
        <v>1.6</v>
      </c>
      <c r="AD72" s="2" t="n">
        <v>3</v>
      </c>
      <c r="AE72" s="22" t="s">
        <v>114</v>
      </c>
      <c r="AF72" s="2" t="n">
        <f aca="false">ROUND(P72*G72,0)</f>
        <v>1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customFormat="false" ht="13.8" hidden="false" customHeight="false" outlineLevel="0" collapsed="false">
      <c r="A73" s="20" t="s">
        <v>115</v>
      </c>
      <c r="B73" s="2" t="s">
        <v>45</v>
      </c>
      <c r="C73" s="2"/>
      <c r="D73" s="2"/>
      <c r="E73" s="2" t="n">
        <v>-4</v>
      </c>
      <c r="F73" s="2"/>
      <c r="G73" s="3" t="n">
        <v>0.15</v>
      </c>
      <c r="H73" s="2" t="n">
        <v>60</v>
      </c>
      <c r="I73" s="2" t="s">
        <v>38</v>
      </c>
      <c r="J73" s="2" t="n">
        <v>6</v>
      </c>
      <c r="K73" s="2" t="n">
        <f aca="false">E73-J73</f>
        <v>-10</v>
      </c>
      <c r="L73" s="2" t="n">
        <f aca="false">E73-M73</f>
        <v>-4</v>
      </c>
      <c r="M73" s="2"/>
      <c r="N73" s="2"/>
      <c r="O73" s="2" t="n">
        <f aca="false">L73/5</f>
        <v>-0.8</v>
      </c>
      <c r="P73" s="21" t="n">
        <v>10</v>
      </c>
      <c r="Q73" s="9"/>
      <c r="R73" s="2"/>
      <c r="S73" s="2" t="n">
        <f aca="false">(F73+N73+P73)/O73</f>
        <v>-12.5</v>
      </c>
      <c r="T73" s="2" t="n">
        <f aca="false">(F73+N73)/O73</f>
        <v>-0</v>
      </c>
      <c r="U73" s="2" t="n">
        <v>-0.5</v>
      </c>
      <c r="V73" s="2" t="n">
        <v>0</v>
      </c>
      <c r="W73" s="2" t="n">
        <v>5.4</v>
      </c>
      <c r="X73" s="2" t="n">
        <v>11.8</v>
      </c>
      <c r="Y73" s="2" t="n">
        <v>2.8</v>
      </c>
      <c r="Z73" s="2" t="n">
        <v>-0.2</v>
      </c>
      <c r="AA73" s="2" t="n">
        <v>0</v>
      </c>
      <c r="AB73" s="2" t="n">
        <v>0</v>
      </c>
      <c r="AC73" s="2" t="n">
        <v>0</v>
      </c>
      <c r="AD73" s="2" t="n">
        <v>0</v>
      </c>
      <c r="AE73" s="23" t="s">
        <v>116</v>
      </c>
      <c r="AF73" s="2" t="n">
        <f aca="false">ROUND(P73*G73,0)</f>
        <v>2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customFormat="false" ht="13.8" hidden="false" customHeight="false" outlineLevel="0" collapsed="false">
      <c r="A74" s="2" t="s">
        <v>117</v>
      </c>
      <c r="B74" s="2" t="s">
        <v>45</v>
      </c>
      <c r="C74" s="2" t="n">
        <v>5</v>
      </c>
      <c r="D74" s="2" t="n">
        <v>60</v>
      </c>
      <c r="E74" s="2" t="n">
        <v>3</v>
      </c>
      <c r="F74" s="2" t="n">
        <v>57</v>
      </c>
      <c r="G74" s="3" t="n">
        <v>0.4</v>
      </c>
      <c r="H74" s="2" t="n">
        <v>55</v>
      </c>
      <c r="I74" s="2" t="s">
        <v>38</v>
      </c>
      <c r="J74" s="2" t="n">
        <v>7</v>
      </c>
      <c r="K74" s="2" t="n">
        <f aca="false">E74-J74</f>
        <v>-4</v>
      </c>
      <c r="L74" s="2" t="n">
        <f aca="false">E74-M74</f>
        <v>3</v>
      </c>
      <c r="M74" s="2"/>
      <c r="N74" s="2"/>
      <c r="O74" s="2" t="n">
        <f aca="false">L74/5</f>
        <v>0.6</v>
      </c>
      <c r="P74" s="9"/>
      <c r="Q74" s="9"/>
      <c r="R74" s="2"/>
      <c r="S74" s="2" t="n">
        <f aca="false">(F74+N74+P74)/O74</f>
        <v>95</v>
      </c>
      <c r="T74" s="2" t="n">
        <f aca="false">(F74+N74)/O74</f>
        <v>95</v>
      </c>
      <c r="U74" s="2" t="n">
        <v>3.25</v>
      </c>
      <c r="V74" s="2" t="n">
        <v>4.33333333333333</v>
      </c>
      <c r="W74" s="2" t="n">
        <v>14.4</v>
      </c>
      <c r="X74" s="2" t="n">
        <v>5</v>
      </c>
      <c r="Y74" s="2" t="n">
        <v>8.2</v>
      </c>
      <c r="Z74" s="2" t="n">
        <v>7.8</v>
      </c>
      <c r="AA74" s="2" t="n">
        <v>5.4</v>
      </c>
      <c r="AB74" s="2" t="n">
        <v>6</v>
      </c>
      <c r="AC74" s="2" t="n">
        <v>5.8</v>
      </c>
      <c r="AD74" s="2" t="n">
        <v>4.6</v>
      </c>
      <c r="AE74" s="2"/>
      <c r="AF74" s="2" t="n">
        <f aca="false">ROUND(P74*G74,0)</f>
        <v>0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customFormat="false" ht="13.8" hidden="false" customHeight="false" outlineLevel="0" collapsed="false">
      <c r="A75" s="2" t="s">
        <v>118</v>
      </c>
      <c r="B75" s="2" t="s">
        <v>37</v>
      </c>
      <c r="C75" s="2" t="n">
        <v>82.382</v>
      </c>
      <c r="D75" s="2"/>
      <c r="E75" s="2" t="n">
        <v>21.282</v>
      </c>
      <c r="F75" s="2" t="n">
        <v>60.814</v>
      </c>
      <c r="G75" s="3" t="n">
        <v>1</v>
      </c>
      <c r="H75" s="2" t="n">
        <v>55</v>
      </c>
      <c r="I75" s="2" t="s">
        <v>38</v>
      </c>
      <c r="J75" s="2" t="n">
        <v>22.3</v>
      </c>
      <c r="K75" s="2" t="n">
        <f aca="false">E75-J75</f>
        <v>-1.018</v>
      </c>
      <c r="L75" s="2" t="n">
        <f aca="false">E75-M75</f>
        <v>21.282</v>
      </c>
      <c r="M75" s="2"/>
      <c r="N75" s="2"/>
      <c r="O75" s="2" t="n">
        <f aca="false">L75/5</f>
        <v>4.2564</v>
      </c>
      <c r="P75" s="9"/>
      <c r="Q75" s="9"/>
      <c r="R75" s="2"/>
      <c r="S75" s="2" t="n">
        <f aca="false">(F75+N75+P75)/O75</f>
        <v>14.2876609341227</v>
      </c>
      <c r="T75" s="2" t="n">
        <f aca="false">(F75+N75)/O75</f>
        <v>14.2876609341227</v>
      </c>
      <c r="U75" s="2" t="n">
        <v>1.99675</v>
      </c>
      <c r="V75" s="2" t="n">
        <v>0.0143333333333333</v>
      </c>
      <c r="W75" s="2" t="n">
        <v>13.9358</v>
      </c>
      <c r="X75" s="2" t="n">
        <v>9.312</v>
      </c>
      <c r="Y75" s="2" t="n">
        <v>6.596</v>
      </c>
      <c r="Z75" s="2" t="n">
        <v>7.4036</v>
      </c>
      <c r="AA75" s="2" t="n">
        <v>4.7724</v>
      </c>
      <c r="AB75" s="2" t="n">
        <v>4.7692</v>
      </c>
      <c r="AC75" s="2" t="n">
        <v>4.5224</v>
      </c>
      <c r="AD75" s="2" t="n">
        <v>3.7212</v>
      </c>
      <c r="AE75" s="17" t="s">
        <v>51</v>
      </c>
      <c r="AF75" s="2" t="n">
        <f aca="false">ROUND(P75*G75,0)</f>
        <v>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customFormat="false" ht="13.8" hidden="false" customHeight="false" outlineLevel="0" collapsed="false">
      <c r="A76" s="14" t="s">
        <v>119</v>
      </c>
      <c r="B76" s="14" t="s">
        <v>37</v>
      </c>
      <c r="C76" s="14"/>
      <c r="D76" s="14"/>
      <c r="E76" s="14"/>
      <c r="F76" s="14"/>
      <c r="G76" s="15" t="n">
        <v>0</v>
      </c>
      <c r="H76" s="14" t="n">
        <v>50</v>
      </c>
      <c r="I76" s="14" t="s">
        <v>38</v>
      </c>
      <c r="J76" s="14"/>
      <c r="K76" s="14" t="n">
        <f aca="false">E76-J76</f>
        <v>0</v>
      </c>
      <c r="L76" s="14" t="n">
        <f aca="false">E76-M76</f>
        <v>0</v>
      </c>
      <c r="M76" s="14"/>
      <c r="N76" s="14"/>
      <c r="O76" s="14" t="n">
        <f aca="false">L76/5</f>
        <v>0</v>
      </c>
      <c r="P76" s="16"/>
      <c r="Q76" s="16"/>
      <c r="R76" s="14"/>
      <c r="S76" s="14" t="e">
        <f aca="false">(F76+N76+P76)/O76</f>
        <v>#DIV/0!</v>
      </c>
      <c r="T76" s="14" t="e">
        <f aca="false">(F76+N76)/O76</f>
        <v>#DIV/0!</v>
      </c>
      <c r="U76" s="14" t="n">
        <v>0</v>
      </c>
      <c r="V76" s="14" t="n">
        <v>0</v>
      </c>
      <c r="W76" s="14" t="n">
        <v>0</v>
      </c>
      <c r="X76" s="14" t="n">
        <v>0</v>
      </c>
      <c r="Y76" s="14" t="n">
        <v>0</v>
      </c>
      <c r="Z76" s="14" t="n">
        <v>0</v>
      </c>
      <c r="AA76" s="14" t="n">
        <v>0</v>
      </c>
      <c r="AB76" s="14" t="n">
        <v>0</v>
      </c>
      <c r="AC76" s="14" t="n">
        <v>0</v>
      </c>
      <c r="AD76" s="14" t="n">
        <v>0</v>
      </c>
      <c r="AE76" s="14" t="s">
        <v>46</v>
      </c>
      <c r="AF76" s="2" t="n">
        <f aca="false">ROUND(P76*G76,0)</f>
        <v>0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customFormat="false" ht="13.8" hidden="false" customHeight="false" outlineLevel="0" collapsed="false">
      <c r="A77" s="2" t="s">
        <v>120</v>
      </c>
      <c r="B77" s="2" t="s">
        <v>45</v>
      </c>
      <c r="C77" s="2" t="n">
        <v>21</v>
      </c>
      <c r="D77" s="2"/>
      <c r="E77" s="2" t="n">
        <v>-1</v>
      </c>
      <c r="F77" s="2" t="n">
        <v>13</v>
      </c>
      <c r="G77" s="3" t="n">
        <v>0.2</v>
      </c>
      <c r="H77" s="2" t="n">
        <v>40</v>
      </c>
      <c r="I77" s="2" t="s">
        <v>38</v>
      </c>
      <c r="J77" s="2" t="n">
        <v>7</v>
      </c>
      <c r="K77" s="2" t="n">
        <f aca="false">E77-J77</f>
        <v>-8</v>
      </c>
      <c r="L77" s="2" t="n">
        <f aca="false">E77-M77</f>
        <v>-1</v>
      </c>
      <c r="M77" s="2"/>
      <c r="N77" s="2"/>
      <c r="O77" s="2" t="n">
        <f aca="false">L77/5</f>
        <v>-0.2</v>
      </c>
      <c r="P77" s="9"/>
      <c r="Q77" s="9"/>
      <c r="R77" s="2"/>
      <c r="S77" s="2" t="n">
        <f aca="false">(F77+N77+P77)/O77</f>
        <v>-65</v>
      </c>
      <c r="T77" s="2" t="n">
        <f aca="false">(F77+N77)/O77</f>
        <v>-65</v>
      </c>
      <c r="U77" s="2" t="n">
        <v>1.25</v>
      </c>
      <c r="V77" s="2" t="n">
        <v>0.333333333333333</v>
      </c>
      <c r="W77" s="2" t="n">
        <v>-4.8</v>
      </c>
      <c r="X77" s="2" t="n">
        <v>-3.4</v>
      </c>
      <c r="Y77" s="2" t="n">
        <v>-0.4</v>
      </c>
      <c r="Z77" s="2" t="n">
        <v>-0.2</v>
      </c>
      <c r="AA77" s="2" t="n">
        <v>2.6</v>
      </c>
      <c r="AB77" s="2" t="n">
        <v>5.8</v>
      </c>
      <c r="AC77" s="2" t="n">
        <v>6.4</v>
      </c>
      <c r="AD77" s="2" t="n">
        <v>4.2</v>
      </c>
      <c r="AE77" s="17" t="s">
        <v>51</v>
      </c>
      <c r="AF77" s="2" t="n">
        <f aca="false">ROUND(P77*G77,0)</f>
        <v>0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customFormat="false" ht="13.8" hidden="false" customHeight="false" outlineLevel="0" collapsed="false">
      <c r="A78" s="2" t="s">
        <v>121</v>
      </c>
      <c r="B78" s="2" t="s">
        <v>45</v>
      </c>
      <c r="C78" s="2"/>
      <c r="D78" s="2" t="n">
        <v>30</v>
      </c>
      <c r="E78" s="2" t="n">
        <v>-13</v>
      </c>
      <c r="F78" s="2" t="n">
        <v>30</v>
      </c>
      <c r="G78" s="3" t="n">
        <v>0.2</v>
      </c>
      <c r="H78" s="2" t="n">
        <v>35</v>
      </c>
      <c r="I78" s="2" t="s">
        <v>38</v>
      </c>
      <c r="J78" s="2"/>
      <c r="K78" s="2" t="n">
        <f aca="false">E78-J78</f>
        <v>-13</v>
      </c>
      <c r="L78" s="2" t="n">
        <f aca="false">E78-M78</f>
        <v>-13</v>
      </c>
      <c r="M78" s="2"/>
      <c r="N78" s="2"/>
      <c r="O78" s="2" t="n">
        <f aca="false">L78/5</f>
        <v>-2.6</v>
      </c>
      <c r="P78" s="9"/>
      <c r="Q78" s="9"/>
      <c r="R78" s="2"/>
      <c r="S78" s="2" t="n">
        <f aca="false">(F78+N78+P78)/O78</f>
        <v>-11.5384615384615</v>
      </c>
      <c r="T78" s="2" t="n">
        <f aca="false">(F78+N78)/O78</f>
        <v>-11.5384615384615</v>
      </c>
      <c r="U78" s="2" t="n">
        <v>0</v>
      </c>
      <c r="V78" s="2" t="n">
        <v>0</v>
      </c>
      <c r="W78" s="2" t="n">
        <v>2.2</v>
      </c>
      <c r="X78" s="2" t="n">
        <v>1.2</v>
      </c>
      <c r="Y78" s="2" t="n">
        <v>2</v>
      </c>
      <c r="Z78" s="2" t="n">
        <v>2.2</v>
      </c>
      <c r="AA78" s="2" t="n">
        <v>5.8</v>
      </c>
      <c r="AB78" s="2" t="n">
        <v>7.6</v>
      </c>
      <c r="AC78" s="2" t="n">
        <v>10.6</v>
      </c>
      <c r="AD78" s="2" t="n">
        <v>9.6</v>
      </c>
      <c r="AE78" s="17" t="s">
        <v>51</v>
      </c>
      <c r="AF78" s="2" t="n">
        <f aca="false">ROUND(P78*G78,0)</f>
        <v>0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customFormat="false" ht="13.8" hidden="false" customHeight="false" outlineLevel="0" collapsed="false">
      <c r="A79" s="2" t="s">
        <v>122</v>
      </c>
      <c r="B79" s="2" t="s">
        <v>37</v>
      </c>
      <c r="C79" s="2" t="n">
        <v>222.391</v>
      </c>
      <c r="D79" s="2" t="n">
        <v>286.326</v>
      </c>
      <c r="E79" s="2" t="n">
        <v>193.115</v>
      </c>
      <c r="F79" s="2" t="n">
        <v>261.832</v>
      </c>
      <c r="G79" s="3" t="n">
        <v>1</v>
      </c>
      <c r="H79" s="2" t="n">
        <v>60</v>
      </c>
      <c r="I79" s="2" t="s">
        <v>38</v>
      </c>
      <c r="J79" s="2" t="n">
        <v>191.46</v>
      </c>
      <c r="K79" s="2" t="n">
        <f aca="false">E79-J79</f>
        <v>1.655</v>
      </c>
      <c r="L79" s="2" t="n">
        <f aca="false">E79-M79</f>
        <v>193.115</v>
      </c>
      <c r="M79" s="2"/>
      <c r="N79" s="2" t="n">
        <v>122.557916666667</v>
      </c>
      <c r="O79" s="2" t="n">
        <f aca="false">L79/5</f>
        <v>38.623</v>
      </c>
      <c r="P79" s="9"/>
      <c r="Q79" s="9"/>
      <c r="R79" s="2"/>
      <c r="S79" s="2" t="n">
        <f aca="false">(F79+N79+P79)/O79</f>
        <v>9.95235783514141</v>
      </c>
      <c r="T79" s="2" t="n">
        <f aca="false">(F79+N79)/O79</f>
        <v>9.95235783514141</v>
      </c>
      <c r="U79" s="2" t="n">
        <v>46.57975</v>
      </c>
      <c r="V79" s="2" t="n">
        <v>44.3183333333333</v>
      </c>
      <c r="W79" s="2" t="n">
        <v>25.3862</v>
      </c>
      <c r="X79" s="2" t="n">
        <v>22.9116</v>
      </c>
      <c r="Y79" s="2" t="n">
        <v>14.0892</v>
      </c>
      <c r="Z79" s="2" t="n">
        <v>10.49</v>
      </c>
      <c r="AA79" s="2" t="n">
        <v>14.9124</v>
      </c>
      <c r="AB79" s="2" t="n">
        <v>17.3292</v>
      </c>
      <c r="AC79" s="2" t="n">
        <v>41.816</v>
      </c>
      <c r="AD79" s="2" t="n">
        <v>42.7604</v>
      </c>
      <c r="AE79" s="2"/>
      <c r="AF79" s="2" t="n">
        <f aca="false">ROUND(P79*G79,0)</f>
        <v>0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customFormat="false" ht="13.8" hidden="false" customHeight="false" outlineLevel="0" collapsed="false">
      <c r="A80" s="2" t="s">
        <v>123</v>
      </c>
      <c r="B80" s="2" t="s">
        <v>37</v>
      </c>
      <c r="C80" s="2" t="n">
        <v>1673.851</v>
      </c>
      <c r="D80" s="2" t="n">
        <v>357.591</v>
      </c>
      <c r="E80" s="2" t="n">
        <v>662.444</v>
      </c>
      <c r="F80" s="2" t="n">
        <v>1244.687</v>
      </c>
      <c r="G80" s="3" t="n">
        <v>1</v>
      </c>
      <c r="H80" s="2" t="n">
        <v>60</v>
      </c>
      <c r="I80" s="2" t="s">
        <v>38</v>
      </c>
      <c r="J80" s="2" t="n">
        <v>645</v>
      </c>
      <c r="K80" s="2" t="n">
        <f aca="false">E80-J80</f>
        <v>17.444</v>
      </c>
      <c r="L80" s="2" t="n">
        <f aca="false">E80-M80</f>
        <v>662.444</v>
      </c>
      <c r="M80" s="2"/>
      <c r="N80" s="2"/>
      <c r="O80" s="2" t="n">
        <f aca="false">L80/5</f>
        <v>132.4888</v>
      </c>
      <c r="P80" s="9" t="n">
        <f aca="false">11*O80-N80-F80</f>
        <v>212.6898</v>
      </c>
      <c r="Q80" s="9"/>
      <c r="R80" s="2"/>
      <c r="S80" s="2" t="n">
        <f aca="false">(F80+N80+P80)/O80</f>
        <v>11</v>
      </c>
      <c r="T80" s="2" t="n">
        <f aca="false">(F80+N80)/O80</f>
        <v>9.39465826545338</v>
      </c>
      <c r="U80" s="2" t="n">
        <v>155.78025</v>
      </c>
      <c r="V80" s="2" t="n">
        <v>173.282</v>
      </c>
      <c r="W80" s="2" t="n">
        <v>232.6258</v>
      </c>
      <c r="X80" s="2" t="n">
        <v>232.3552</v>
      </c>
      <c r="Y80" s="2" t="n">
        <v>135.4522</v>
      </c>
      <c r="Z80" s="2" t="n">
        <v>137.5064</v>
      </c>
      <c r="AA80" s="2" t="n">
        <v>190.3808</v>
      </c>
      <c r="AB80" s="2" t="n">
        <v>207.549</v>
      </c>
      <c r="AC80" s="2" t="n">
        <v>206.1578</v>
      </c>
      <c r="AD80" s="2" t="n">
        <v>196.8748</v>
      </c>
      <c r="AE80" s="2"/>
      <c r="AF80" s="2" t="n">
        <f aca="false">ROUND(P80*G80,0)</f>
        <v>213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customFormat="false" ht="13.8" hidden="false" customHeight="false" outlineLevel="0" collapsed="false">
      <c r="A81" s="2" t="s">
        <v>124</v>
      </c>
      <c r="B81" s="2" t="s">
        <v>37</v>
      </c>
      <c r="C81" s="2" t="n">
        <v>2759.472</v>
      </c>
      <c r="D81" s="2" t="n">
        <v>4.601</v>
      </c>
      <c r="E81" s="2" t="n">
        <v>997.857</v>
      </c>
      <c r="F81" s="2" t="n">
        <v>1603.154</v>
      </c>
      <c r="G81" s="3" t="n">
        <v>1</v>
      </c>
      <c r="H81" s="2" t="n">
        <v>60</v>
      </c>
      <c r="I81" s="2" t="s">
        <v>38</v>
      </c>
      <c r="J81" s="2" t="n">
        <v>3975.715</v>
      </c>
      <c r="K81" s="2" t="n">
        <f aca="false">E81-J81</f>
        <v>-2977.858</v>
      </c>
      <c r="L81" s="2" t="n">
        <f aca="false">E81-M81</f>
        <v>997.857</v>
      </c>
      <c r="M81" s="2"/>
      <c r="N81" s="2"/>
      <c r="O81" s="2" t="n">
        <f aca="false">L81/5</f>
        <v>199.5714</v>
      </c>
      <c r="P81" s="9" t="n">
        <f aca="false">11*O81-N81-F81</f>
        <v>592.1314</v>
      </c>
      <c r="Q81" s="9"/>
      <c r="R81" s="2"/>
      <c r="S81" s="2" t="n">
        <f aca="false">(F81+N81+P81)/O81</f>
        <v>11</v>
      </c>
      <c r="T81" s="2" t="n">
        <f aca="false">(F81+N81)/O81</f>
        <v>8.03298468618249</v>
      </c>
      <c r="U81" s="2" t="n">
        <v>218.767</v>
      </c>
      <c r="V81" s="2" t="n">
        <v>233.377</v>
      </c>
      <c r="W81" s="2" t="n">
        <v>392.3004</v>
      </c>
      <c r="X81" s="2" t="n">
        <v>366.9498</v>
      </c>
      <c r="Y81" s="2" t="n">
        <v>234.414</v>
      </c>
      <c r="Z81" s="2" t="n">
        <v>234.2758</v>
      </c>
      <c r="AA81" s="2" t="n">
        <v>235.3686</v>
      </c>
      <c r="AB81" s="2" t="n">
        <v>199.3068</v>
      </c>
      <c r="AC81" s="2" t="n">
        <v>186.3808</v>
      </c>
      <c r="AD81" s="2" t="n">
        <v>279.1938</v>
      </c>
      <c r="AE81" s="2"/>
      <c r="AF81" s="2" t="n">
        <f aca="false">ROUND(P81*G81,0)</f>
        <v>592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customFormat="false" ht="13.8" hidden="false" customHeight="false" outlineLevel="0" collapsed="false">
      <c r="A82" s="2" t="s">
        <v>125</v>
      </c>
      <c r="B82" s="2" t="s">
        <v>37</v>
      </c>
      <c r="C82" s="2" t="n">
        <v>3968.375</v>
      </c>
      <c r="D82" s="2" t="n">
        <v>1235.255</v>
      </c>
      <c r="E82" s="2" t="n">
        <v>1833.681</v>
      </c>
      <c r="F82" s="2" t="n">
        <v>2989.548</v>
      </c>
      <c r="G82" s="3" t="n">
        <v>1</v>
      </c>
      <c r="H82" s="2" t="n">
        <v>60</v>
      </c>
      <c r="I82" s="2" t="s">
        <v>38</v>
      </c>
      <c r="J82" s="2" t="n">
        <v>5282.765</v>
      </c>
      <c r="K82" s="2" t="n">
        <f aca="false">E82-J82</f>
        <v>-3449.084</v>
      </c>
      <c r="L82" s="2" t="n">
        <f aca="false">E82-M82</f>
        <v>1833.681</v>
      </c>
      <c r="M82" s="2"/>
      <c r="N82" s="2" t="n">
        <v>348.18525</v>
      </c>
      <c r="O82" s="2" t="n">
        <f aca="false">L82/5</f>
        <v>366.7362</v>
      </c>
      <c r="P82" s="9" t="n">
        <f aca="false">11*O82-N82-F82</f>
        <v>696.36495</v>
      </c>
      <c r="Q82" s="9"/>
      <c r="R82" s="2"/>
      <c r="S82" s="2" t="n">
        <f aca="false">(F82+N82+P82)/O82</f>
        <v>11</v>
      </c>
      <c r="T82" s="2" t="n">
        <f aca="false">(F82+N82)/O82</f>
        <v>9.10118294839724</v>
      </c>
      <c r="U82" s="2" t="n">
        <v>435.73725</v>
      </c>
      <c r="V82" s="2" t="n">
        <v>458.361</v>
      </c>
      <c r="W82" s="2" t="n">
        <v>670.7246</v>
      </c>
      <c r="X82" s="2" t="n">
        <v>582.4448</v>
      </c>
      <c r="Y82" s="2" t="n">
        <v>393.577</v>
      </c>
      <c r="Z82" s="2" t="n">
        <v>395.0992</v>
      </c>
      <c r="AA82" s="2" t="n">
        <v>432.0082</v>
      </c>
      <c r="AB82" s="2" t="n">
        <v>465.7562</v>
      </c>
      <c r="AC82" s="2" t="n">
        <v>394.6464</v>
      </c>
      <c r="AD82" s="2" t="n">
        <v>337.35</v>
      </c>
      <c r="AE82" s="2"/>
      <c r="AF82" s="2" t="n">
        <f aca="false">ROUND(P82*G82,0)</f>
        <v>696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customFormat="false" ht="13.8" hidden="false" customHeight="false" outlineLevel="0" collapsed="false">
      <c r="A83" s="2" t="s">
        <v>126</v>
      </c>
      <c r="B83" s="2" t="s">
        <v>37</v>
      </c>
      <c r="C83" s="2" t="n">
        <v>15.796</v>
      </c>
      <c r="D83" s="2" t="n">
        <v>21.05</v>
      </c>
      <c r="E83" s="2" t="n">
        <v>13.168</v>
      </c>
      <c r="F83" s="2" t="n">
        <v>22.252</v>
      </c>
      <c r="G83" s="3" t="n">
        <v>1</v>
      </c>
      <c r="H83" s="2" t="n">
        <v>55</v>
      </c>
      <c r="I83" s="2" t="s">
        <v>38</v>
      </c>
      <c r="J83" s="2" t="n">
        <v>15.5</v>
      </c>
      <c r="K83" s="2" t="n">
        <f aca="false">E83-J83</f>
        <v>-2.332</v>
      </c>
      <c r="L83" s="2" t="n">
        <f aca="false">E83-M83</f>
        <v>13.168</v>
      </c>
      <c r="M83" s="2"/>
      <c r="N83" s="2" t="n">
        <v>6.50916666666667</v>
      </c>
      <c r="O83" s="2" t="n">
        <f aca="false">L83/5</f>
        <v>2.6336</v>
      </c>
      <c r="P83" s="9"/>
      <c r="Q83" s="9"/>
      <c r="R83" s="2"/>
      <c r="S83" s="2" t="n">
        <f aca="false">(F83+N83+P83)/O83</f>
        <v>10.9208561158364</v>
      </c>
      <c r="T83" s="2" t="n">
        <f aca="false">(F83+N83)/O83</f>
        <v>10.9208561158364</v>
      </c>
      <c r="U83" s="2" t="n">
        <v>2.6255</v>
      </c>
      <c r="V83" s="2" t="n">
        <v>2.63133333333333</v>
      </c>
      <c r="W83" s="2" t="n">
        <v>6.8628</v>
      </c>
      <c r="X83" s="2" t="n">
        <v>6.0352</v>
      </c>
      <c r="Y83" s="2" t="n">
        <v>3.1228</v>
      </c>
      <c r="Z83" s="2" t="n">
        <v>2.6088</v>
      </c>
      <c r="AA83" s="2" t="n">
        <v>2.1</v>
      </c>
      <c r="AB83" s="2" t="n">
        <v>3.15</v>
      </c>
      <c r="AC83" s="2" t="n">
        <v>3.242</v>
      </c>
      <c r="AD83" s="2" t="n">
        <v>4.3306</v>
      </c>
      <c r="AE83" s="2"/>
      <c r="AF83" s="2" t="n">
        <f aca="false">ROUND(P83*G83,0)</f>
        <v>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customFormat="false" ht="13.8" hidden="false" customHeight="false" outlineLevel="0" collapsed="false">
      <c r="A84" s="2" t="s">
        <v>127</v>
      </c>
      <c r="B84" s="2" t="s">
        <v>37</v>
      </c>
      <c r="C84" s="2" t="n">
        <v>22.824</v>
      </c>
      <c r="D84" s="2" t="n">
        <v>10.816</v>
      </c>
      <c r="E84" s="2" t="n">
        <v>8.044</v>
      </c>
      <c r="F84" s="2" t="n">
        <v>25.596</v>
      </c>
      <c r="G84" s="3" t="n">
        <v>1</v>
      </c>
      <c r="H84" s="2" t="n">
        <v>55</v>
      </c>
      <c r="I84" s="2" t="s">
        <v>38</v>
      </c>
      <c r="J84" s="2" t="n">
        <v>8.6</v>
      </c>
      <c r="K84" s="2" t="n">
        <f aca="false">E84-J84</f>
        <v>-0.555999999999999</v>
      </c>
      <c r="L84" s="2" t="n">
        <f aca="false">E84-M84</f>
        <v>8.044</v>
      </c>
      <c r="M84" s="2"/>
      <c r="N84" s="2" t="n">
        <v>10.4074166666667</v>
      </c>
      <c r="O84" s="2" t="n">
        <f aca="false">L84/5</f>
        <v>1.6088</v>
      </c>
      <c r="P84" s="9"/>
      <c r="Q84" s="9"/>
      <c r="R84" s="2"/>
      <c r="S84" s="2" t="n">
        <f aca="false">(F84+N84+P84)/O84</f>
        <v>22.3790506381568</v>
      </c>
      <c r="T84" s="2" t="n">
        <f aca="false">(F84+N84)/O84</f>
        <v>22.3790506381568</v>
      </c>
      <c r="U84" s="2" t="n">
        <v>3.02025</v>
      </c>
      <c r="V84" s="2" t="n">
        <v>2.68433333333333</v>
      </c>
      <c r="W84" s="2" t="n">
        <v>1.8194</v>
      </c>
      <c r="X84" s="2" t="n">
        <v>3.9972</v>
      </c>
      <c r="Y84" s="2" t="n">
        <v>1.664</v>
      </c>
      <c r="Z84" s="2" t="n">
        <v>2.4632</v>
      </c>
      <c r="AA84" s="2" t="n">
        <v>1.5912</v>
      </c>
      <c r="AB84" s="2" t="n">
        <v>2.0204</v>
      </c>
      <c r="AC84" s="2" t="n">
        <v>3.8976</v>
      </c>
      <c r="AD84" s="2" t="n">
        <v>4.9424</v>
      </c>
      <c r="AE84" s="13" t="s">
        <v>110</v>
      </c>
      <c r="AF84" s="2" t="n">
        <f aca="false">ROUND(P84*G84,0)</f>
        <v>0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customFormat="false" ht="13.8" hidden="false" customHeight="false" outlineLevel="0" collapsed="false">
      <c r="A85" s="2" t="s">
        <v>128</v>
      </c>
      <c r="B85" s="2" t="s">
        <v>37</v>
      </c>
      <c r="C85" s="2" t="n">
        <v>21.441</v>
      </c>
      <c r="D85" s="2" t="n">
        <v>0.069</v>
      </c>
      <c r="E85" s="2" t="n">
        <v>4.024</v>
      </c>
      <c r="F85" s="2" t="n">
        <v>14.786</v>
      </c>
      <c r="G85" s="3" t="n">
        <v>1</v>
      </c>
      <c r="H85" s="2" t="n">
        <v>55</v>
      </c>
      <c r="I85" s="2" t="s">
        <v>38</v>
      </c>
      <c r="J85" s="2" t="n">
        <v>8.3</v>
      </c>
      <c r="K85" s="2" t="n">
        <f aca="false">E85-J85</f>
        <v>-4.276</v>
      </c>
      <c r="L85" s="2" t="n">
        <f aca="false">E85-M85</f>
        <v>4.024</v>
      </c>
      <c r="M85" s="2"/>
      <c r="N85" s="2"/>
      <c r="O85" s="2" t="n">
        <f aca="false">L85/5</f>
        <v>0.8048</v>
      </c>
      <c r="P85" s="9"/>
      <c r="Q85" s="9"/>
      <c r="R85" s="2"/>
      <c r="S85" s="2" t="n">
        <f aca="false">(F85+N85+P85)/O85</f>
        <v>18.3722664015905</v>
      </c>
      <c r="T85" s="2" t="n">
        <f aca="false">(F85+N85)/O85</f>
        <v>18.3722664015905</v>
      </c>
      <c r="U85" s="2" t="n">
        <v>1.015</v>
      </c>
      <c r="V85" s="2" t="n">
        <v>1.35333333333333</v>
      </c>
      <c r="W85" s="2" t="n">
        <v>2.0346</v>
      </c>
      <c r="X85" s="2" t="n">
        <v>2.5782</v>
      </c>
      <c r="Y85" s="2" t="n">
        <v>1.8888</v>
      </c>
      <c r="Z85" s="2" t="n">
        <v>1.614</v>
      </c>
      <c r="AA85" s="2" t="n">
        <v>0.258</v>
      </c>
      <c r="AB85" s="2" t="n">
        <v>1.3208</v>
      </c>
      <c r="AC85" s="2" t="n">
        <v>2.4028</v>
      </c>
      <c r="AD85" s="2" t="n">
        <v>2.15</v>
      </c>
      <c r="AE85" s="17" t="s">
        <v>51</v>
      </c>
      <c r="AF85" s="2" t="n">
        <f aca="false">ROUND(P85*G85,0)</f>
        <v>0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customFormat="false" ht="13.8" hidden="false" customHeight="false" outlineLevel="0" collapsed="false">
      <c r="A86" s="14" t="s">
        <v>129</v>
      </c>
      <c r="B86" s="14" t="s">
        <v>37</v>
      </c>
      <c r="C86" s="14"/>
      <c r="D86" s="14"/>
      <c r="E86" s="14"/>
      <c r="F86" s="14"/>
      <c r="G86" s="15" t="n">
        <v>0</v>
      </c>
      <c r="H86" s="14" t="n">
        <v>60</v>
      </c>
      <c r="I86" s="14" t="s">
        <v>38</v>
      </c>
      <c r="J86" s="14"/>
      <c r="K86" s="14" t="n">
        <f aca="false">E86-J86</f>
        <v>0</v>
      </c>
      <c r="L86" s="14" t="n">
        <f aca="false">E86-M86</f>
        <v>0</v>
      </c>
      <c r="M86" s="14"/>
      <c r="N86" s="14"/>
      <c r="O86" s="14" t="n">
        <f aca="false">L86/5</f>
        <v>0</v>
      </c>
      <c r="P86" s="16"/>
      <c r="Q86" s="16"/>
      <c r="R86" s="14"/>
      <c r="S86" s="14" t="e">
        <f aca="false">(F86+N86+P86)/O86</f>
        <v>#DIV/0!</v>
      </c>
      <c r="T86" s="14" t="e">
        <f aca="false">(F86+N86)/O86</f>
        <v>#DIV/0!</v>
      </c>
      <c r="U86" s="14" t="n">
        <v>0</v>
      </c>
      <c r="V86" s="14" t="n">
        <v>0</v>
      </c>
      <c r="W86" s="14" t="n">
        <v>0</v>
      </c>
      <c r="X86" s="14" t="n">
        <v>0</v>
      </c>
      <c r="Y86" s="14" t="n">
        <v>0</v>
      </c>
      <c r="Z86" s="14" t="n">
        <v>0</v>
      </c>
      <c r="AA86" s="14" t="n">
        <v>0</v>
      </c>
      <c r="AB86" s="14" t="n">
        <v>0</v>
      </c>
      <c r="AC86" s="14" t="n">
        <v>0</v>
      </c>
      <c r="AD86" s="14" t="n">
        <v>0</v>
      </c>
      <c r="AE86" s="14" t="s">
        <v>46</v>
      </c>
      <c r="AF86" s="2" t="n">
        <f aca="false">ROUND(P86*G86,0)</f>
        <v>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customFormat="false" ht="13.8" hidden="false" customHeight="false" outlineLevel="0" collapsed="false">
      <c r="A87" s="2" t="s">
        <v>130</v>
      </c>
      <c r="B87" s="2" t="s">
        <v>45</v>
      </c>
      <c r="C87" s="2" t="n">
        <v>48</v>
      </c>
      <c r="D87" s="2" t="n">
        <v>54</v>
      </c>
      <c r="E87" s="2" t="n">
        <v>40</v>
      </c>
      <c r="F87" s="2" t="n">
        <v>44</v>
      </c>
      <c r="G87" s="3" t="n">
        <v>0.3</v>
      </c>
      <c r="H87" s="2" t="n">
        <v>40</v>
      </c>
      <c r="I87" s="2" t="s">
        <v>38</v>
      </c>
      <c r="J87" s="2" t="n">
        <v>46</v>
      </c>
      <c r="K87" s="2" t="n">
        <f aca="false">E87-J87</f>
        <v>-6</v>
      </c>
      <c r="L87" s="2" t="n">
        <f aca="false">E87-M87</f>
        <v>40</v>
      </c>
      <c r="M87" s="2"/>
      <c r="N87" s="2" t="n">
        <v>67.25</v>
      </c>
      <c r="O87" s="2" t="n">
        <f aca="false">L87/5</f>
        <v>8</v>
      </c>
      <c r="P87" s="9"/>
      <c r="Q87" s="9"/>
      <c r="R87" s="2"/>
      <c r="S87" s="2" t="n">
        <f aca="false">(F87+N87+P87)/O87</f>
        <v>13.90625</v>
      </c>
      <c r="T87" s="2" t="n">
        <f aca="false">(F87+N87)/O87</f>
        <v>13.90625</v>
      </c>
      <c r="U87" s="2" t="n">
        <v>10.75</v>
      </c>
      <c r="V87" s="2" t="n">
        <v>3.33333333333333</v>
      </c>
      <c r="W87" s="2" t="n">
        <v>13.8</v>
      </c>
      <c r="X87" s="2" t="n">
        <v>8.8</v>
      </c>
      <c r="Y87" s="2" t="n">
        <v>6.2</v>
      </c>
      <c r="Z87" s="2" t="n">
        <v>7.8</v>
      </c>
      <c r="AA87" s="2" t="n">
        <v>10.8</v>
      </c>
      <c r="AB87" s="2" t="n">
        <v>11.6</v>
      </c>
      <c r="AC87" s="2" t="n">
        <v>11.2</v>
      </c>
      <c r="AD87" s="2" t="n">
        <v>9.6</v>
      </c>
      <c r="AE87" s="2"/>
      <c r="AF87" s="2" t="n">
        <f aca="false">ROUND(P87*G87,0)</f>
        <v>0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customFormat="false" ht="13.8" hidden="false" customHeight="false" outlineLevel="0" collapsed="false">
      <c r="A88" s="2" t="s">
        <v>131</v>
      </c>
      <c r="B88" s="2" t="s">
        <v>45</v>
      </c>
      <c r="C88" s="2" t="n">
        <v>30</v>
      </c>
      <c r="D88" s="2" t="n">
        <v>72</v>
      </c>
      <c r="E88" s="2" t="n">
        <v>27</v>
      </c>
      <c r="F88" s="2" t="n">
        <v>54</v>
      </c>
      <c r="G88" s="3" t="n">
        <v>0.3</v>
      </c>
      <c r="H88" s="2" t="n">
        <v>40</v>
      </c>
      <c r="I88" s="2" t="s">
        <v>38</v>
      </c>
      <c r="J88" s="2" t="n">
        <v>49</v>
      </c>
      <c r="K88" s="2" t="n">
        <f aca="false">E88-J88</f>
        <v>-22</v>
      </c>
      <c r="L88" s="2" t="n">
        <f aca="false">E88-M88</f>
        <v>27</v>
      </c>
      <c r="M88" s="2"/>
      <c r="N88" s="2" t="n">
        <v>4.84999999999999</v>
      </c>
      <c r="O88" s="2" t="n">
        <f aca="false">L88/5</f>
        <v>5.4</v>
      </c>
      <c r="P88" s="9"/>
      <c r="Q88" s="9"/>
      <c r="R88" s="2"/>
      <c r="S88" s="2" t="n">
        <f aca="false">(F88+N88+P88)/O88</f>
        <v>10.8981481481481</v>
      </c>
      <c r="T88" s="2" t="n">
        <f aca="false">(F88+N88)/O88</f>
        <v>10.8981481481481</v>
      </c>
      <c r="U88" s="2" t="n">
        <v>6.75</v>
      </c>
      <c r="V88" s="2" t="n">
        <v>4.33333333333333</v>
      </c>
      <c r="W88" s="2" t="n">
        <v>17.8</v>
      </c>
      <c r="X88" s="2" t="n">
        <v>8.6</v>
      </c>
      <c r="Y88" s="2" t="n">
        <v>6.8</v>
      </c>
      <c r="Z88" s="2" t="n">
        <v>5</v>
      </c>
      <c r="AA88" s="2" t="n">
        <v>10.4</v>
      </c>
      <c r="AB88" s="2" t="n">
        <v>15.2</v>
      </c>
      <c r="AC88" s="2" t="n">
        <v>15.6</v>
      </c>
      <c r="AD88" s="2" t="n">
        <v>12</v>
      </c>
      <c r="AE88" s="2"/>
      <c r="AF88" s="2" t="n">
        <f aca="false">ROUND(P88*G88,0)</f>
        <v>0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customFormat="false" ht="13.8" hidden="false" customHeight="false" outlineLevel="0" collapsed="false">
      <c r="A89" s="2" t="s">
        <v>132</v>
      </c>
      <c r="B89" s="2" t="s">
        <v>45</v>
      </c>
      <c r="C89" s="2" t="n">
        <v>147</v>
      </c>
      <c r="D89" s="2"/>
      <c r="E89" s="2" t="n">
        <v>85</v>
      </c>
      <c r="F89" s="2" t="n">
        <v>52</v>
      </c>
      <c r="G89" s="3" t="n">
        <v>0.3</v>
      </c>
      <c r="H89" s="2" t="n">
        <v>40</v>
      </c>
      <c r="I89" s="2" t="s">
        <v>38</v>
      </c>
      <c r="J89" s="2" t="n">
        <v>87</v>
      </c>
      <c r="K89" s="2" t="n">
        <f aca="false">E89-J89</f>
        <v>-2</v>
      </c>
      <c r="L89" s="2" t="n">
        <f aca="false">E89-M89</f>
        <v>85</v>
      </c>
      <c r="M89" s="2"/>
      <c r="N89" s="2" t="n">
        <v>21.75</v>
      </c>
      <c r="O89" s="2" t="n">
        <f aca="false">L89/5</f>
        <v>17</v>
      </c>
      <c r="P89" s="9" t="n">
        <f aca="false">10*O89-N89-F89</f>
        <v>96.25</v>
      </c>
      <c r="Q89" s="9"/>
      <c r="R89" s="2"/>
      <c r="S89" s="2" t="n">
        <f aca="false">(F89+N89+P89)/O89</f>
        <v>10</v>
      </c>
      <c r="T89" s="2" t="n">
        <f aca="false">(F89+N89)/O89</f>
        <v>4.33823529411765</v>
      </c>
      <c r="U89" s="2" t="n">
        <v>12.25</v>
      </c>
      <c r="V89" s="2" t="n">
        <v>8.33333333333333</v>
      </c>
      <c r="W89" s="2" t="n">
        <v>13</v>
      </c>
      <c r="X89" s="2" t="n">
        <v>5.8</v>
      </c>
      <c r="Y89" s="2" t="n">
        <v>20.6</v>
      </c>
      <c r="Z89" s="2" t="n">
        <v>14.8</v>
      </c>
      <c r="AA89" s="2" t="n">
        <v>0</v>
      </c>
      <c r="AB89" s="2" t="n">
        <v>0</v>
      </c>
      <c r="AC89" s="2" t="n">
        <v>3.2</v>
      </c>
      <c r="AD89" s="2" t="n">
        <v>3.2</v>
      </c>
      <c r="AE89" s="17" t="s">
        <v>51</v>
      </c>
      <c r="AF89" s="2" t="n">
        <f aca="false">ROUND(P89*G89,0)</f>
        <v>29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customFormat="false" ht="13.8" hidden="false" customHeight="false" outlineLevel="0" collapsed="false">
      <c r="A90" s="2" t="s">
        <v>133</v>
      </c>
      <c r="B90" s="2" t="s">
        <v>45</v>
      </c>
      <c r="C90" s="2" t="n">
        <v>87</v>
      </c>
      <c r="D90" s="2" t="n">
        <v>105</v>
      </c>
      <c r="E90" s="2" t="n">
        <v>80</v>
      </c>
      <c r="F90" s="2" t="n">
        <v>96</v>
      </c>
      <c r="G90" s="3" t="n">
        <v>0.3</v>
      </c>
      <c r="H90" s="2" t="n">
        <v>40</v>
      </c>
      <c r="I90" s="2" t="s">
        <v>38</v>
      </c>
      <c r="J90" s="2" t="n">
        <v>82</v>
      </c>
      <c r="K90" s="2" t="n">
        <f aca="false">E90-J90</f>
        <v>-2</v>
      </c>
      <c r="L90" s="2" t="n">
        <f aca="false">E90-M90</f>
        <v>80</v>
      </c>
      <c r="M90" s="2"/>
      <c r="N90" s="2" t="n">
        <v>128.333333333333</v>
      </c>
      <c r="O90" s="2" t="n">
        <f aca="false">L90/5</f>
        <v>16</v>
      </c>
      <c r="P90" s="9"/>
      <c r="Q90" s="9"/>
      <c r="R90" s="2"/>
      <c r="S90" s="2" t="n">
        <f aca="false">(F90+N90+P90)/O90</f>
        <v>14.0208333333333</v>
      </c>
      <c r="T90" s="2" t="n">
        <f aca="false">(F90+N90)/O90</f>
        <v>14.0208333333333</v>
      </c>
      <c r="U90" s="2" t="n">
        <v>23</v>
      </c>
      <c r="V90" s="2" t="n">
        <v>16.6666666666667</v>
      </c>
      <c r="W90" s="2" t="n">
        <v>22.8</v>
      </c>
      <c r="X90" s="2" t="n">
        <v>5.2</v>
      </c>
      <c r="Y90" s="2" t="n">
        <v>21.6</v>
      </c>
      <c r="Z90" s="2" t="n">
        <v>16.2</v>
      </c>
      <c r="AA90" s="2" t="n">
        <v>0</v>
      </c>
      <c r="AB90" s="2" t="n">
        <v>0</v>
      </c>
      <c r="AC90" s="2" t="n">
        <v>3.6</v>
      </c>
      <c r="AD90" s="2" t="n">
        <v>3.6</v>
      </c>
      <c r="AE90" s="2" t="s">
        <v>112</v>
      </c>
      <c r="AF90" s="2" t="n">
        <f aca="false">ROUND(P90*G90,0)</f>
        <v>0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customFormat="false" ht="13.8" hidden="false" customHeight="false" outlineLevel="0" collapsed="false">
      <c r="A91" s="2" t="s">
        <v>134</v>
      </c>
      <c r="B91" s="2" t="s">
        <v>45</v>
      </c>
      <c r="C91" s="2" t="n">
        <v>218</v>
      </c>
      <c r="D91" s="2" t="n">
        <v>3</v>
      </c>
      <c r="E91" s="2" t="n">
        <v>79</v>
      </c>
      <c r="F91" s="2" t="n">
        <v>117</v>
      </c>
      <c r="G91" s="3" t="n">
        <v>0.3</v>
      </c>
      <c r="H91" s="2" t="n">
        <v>40</v>
      </c>
      <c r="I91" s="2" t="s">
        <v>38</v>
      </c>
      <c r="J91" s="2" t="n">
        <v>89</v>
      </c>
      <c r="K91" s="2" t="n">
        <f aca="false">E91-J91</f>
        <v>-10</v>
      </c>
      <c r="L91" s="2" t="n">
        <f aca="false">E91-M91</f>
        <v>79</v>
      </c>
      <c r="M91" s="2"/>
      <c r="N91" s="2" t="n">
        <v>6.25</v>
      </c>
      <c r="O91" s="2" t="n">
        <f aca="false">L91/5</f>
        <v>15.8</v>
      </c>
      <c r="P91" s="9" t="n">
        <f aca="false">10*O91-N91-F91</f>
        <v>34.75</v>
      </c>
      <c r="Q91" s="9"/>
      <c r="R91" s="2"/>
      <c r="S91" s="2" t="n">
        <f aca="false">(F91+N91+P91)/O91</f>
        <v>10</v>
      </c>
      <c r="T91" s="2" t="n">
        <f aca="false">(F91+N91)/O91</f>
        <v>7.8006329113924</v>
      </c>
      <c r="U91" s="2" t="n">
        <v>16.75</v>
      </c>
      <c r="V91" s="2" t="n">
        <v>13.6666666666667</v>
      </c>
      <c r="W91" s="2" t="n">
        <v>65.2</v>
      </c>
      <c r="X91" s="2" t="n">
        <v>68.6</v>
      </c>
      <c r="Y91" s="2" t="n">
        <v>44.6</v>
      </c>
      <c r="Z91" s="2" t="n">
        <v>56.2</v>
      </c>
      <c r="AA91" s="2" t="n">
        <v>74.8</v>
      </c>
      <c r="AB91" s="2" t="n">
        <v>54.6</v>
      </c>
      <c r="AC91" s="2" t="n">
        <v>3</v>
      </c>
      <c r="AD91" s="2" t="n">
        <v>3</v>
      </c>
      <c r="AE91" s="17" t="s">
        <v>135</v>
      </c>
      <c r="AF91" s="2" t="n">
        <f aca="false">ROUND(P91*G91,0)</f>
        <v>10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customFormat="false" ht="13.8" hidden="false" customHeight="false" outlineLevel="0" collapsed="false">
      <c r="A92" s="2" t="s">
        <v>136</v>
      </c>
      <c r="B92" s="2" t="s">
        <v>37</v>
      </c>
      <c r="C92" s="2" t="n">
        <v>24.98</v>
      </c>
      <c r="D92" s="2" t="n">
        <v>64.83</v>
      </c>
      <c r="E92" s="2" t="n">
        <v>17.08</v>
      </c>
      <c r="F92" s="2" t="n">
        <v>67.35</v>
      </c>
      <c r="G92" s="3" t="n">
        <v>1</v>
      </c>
      <c r="H92" s="2" t="n">
        <v>45</v>
      </c>
      <c r="I92" s="2" t="s">
        <v>38</v>
      </c>
      <c r="J92" s="2" t="n">
        <v>19.4</v>
      </c>
      <c r="K92" s="2" t="n">
        <f aca="false">E92-J92</f>
        <v>-2.32</v>
      </c>
      <c r="L92" s="2" t="n">
        <f aca="false">E92-M92</f>
        <v>17.08</v>
      </c>
      <c r="M92" s="2"/>
      <c r="N92" s="2"/>
      <c r="O92" s="2" t="n">
        <f aca="false">L92/5</f>
        <v>3.416</v>
      </c>
      <c r="P92" s="9"/>
      <c r="Q92" s="9"/>
      <c r="R92" s="2"/>
      <c r="S92" s="2" t="n">
        <f aca="false">(F92+N92+P92)/O92</f>
        <v>19.7160421545667</v>
      </c>
      <c r="T92" s="2" t="n">
        <f aca="false">(F92+N92)/O92</f>
        <v>19.7160421545667</v>
      </c>
      <c r="U92" s="2" t="n">
        <v>1.3025</v>
      </c>
      <c r="V92" s="2" t="n">
        <v>-0.989333333333333</v>
      </c>
      <c r="W92" s="2" t="n">
        <v>5.8398</v>
      </c>
      <c r="X92" s="2" t="n">
        <v>3.7652</v>
      </c>
      <c r="Y92" s="2" t="n">
        <v>6.311</v>
      </c>
      <c r="Z92" s="2" t="n">
        <v>7.123</v>
      </c>
      <c r="AA92" s="2" t="n">
        <v>7.2324</v>
      </c>
      <c r="AB92" s="2" t="n">
        <v>7.452</v>
      </c>
      <c r="AC92" s="2" t="n">
        <v>8.0574</v>
      </c>
      <c r="AD92" s="2" t="n">
        <v>9.4214</v>
      </c>
      <c r="AE92" s="2"/>
      <c r="AF92" s="2" t="n">
        <f aca="false">ROUND(P92*G92,0)</f>
        <v>0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customFormat="false" ht="13.8" hidden="false" customHeight="false" outlineLevel="0" collapsed="false">
      <c r="A93" s="2" t="s">
        <v>137</v>
      </c>
      <c r="B93" s="2" t="s">
        <v>45</v>
      </c>
      <c r="C93" s="2" t="n">
        <v>91</v>
      </c>
      <c r="D93" s="2"/>
      <c r="E93" s="2" t="n">
        <v>38</v>
      </c>
      <c r="F93" s="2" t="n">
        <v>44</v>
      </c>
      <c r="G93" s="3" t="n">
        <v>0.33</v>
      </c>
      <c r="H93" s="2" t="n">
        <v>40</v>
      </c>
      <c r="I93" s="2" t="s">
        <v>38</v>
      </c>
      <c r="J93" s="2" t="n">
        <v>45</v>
      </c>
      <c r="K93" s="2" t="n">
        <f aca="false">E93-J93</f>
        <v>-7</v>
      </c>
      <c r="L93" s="2" t="n">
        <f aca="false">E93-M93</f>
        <v>38</v>
      </c>
      <c r="M93" s="2"/>
      <c r="N93" s="2"/>
      <c r="O93" s="2" t="n">
        <f aca="false">L93/5</f>
        <v>7.6</v>
      </c>
      <c r="P93" s="9" t="n">
        <f aca="false">10*O93-N93-F93</f>
        <v>32</v>
      </c>
      <c r="Q93" s="9"/>
      <c r="R93" s="2"/>
      <c r="S93" s="2" t="n">
        <f aca="false">(F93+N93+P93)/O93</f>
        <v>10</v>
      </c>
      <c r="T93" s="2" t="n">
        <f aca="false">(F93+N93)/O93</f>
        <v>5.78947368421053</v>
      </c>
      <c r="U93" s="2" t="n">
        <v>2.75</v>
      </c>
      <c r="V93" s="2" t="n">
        <v>1.66666666666667</v>
      </c>
      <c r="W93" s="2" t="n">
        <v>18.8</v>
      </c>
      <c r="X93" s="2" t="n">
        <v>15.6</v>
      </c>
      <c r="Y93" s="2" t="n">
        <v>4.6</v>
      </c>
      <c r="Z93" s="2" t="n">
        <v>9.4</v>
      </c>
      <c r="AA93" s="2" t="n">
        <v>15.8</v>
      </c>
      <c r="AB93" s="2" t="n">
        <v>8.8</v>
      </c>
      <c r="AC93" s="2" t="n">
        <v>2.2</v>
      </c>
      <c r="AD93" s="2" t="n">
        <v>2.4</v>
      </c>
      <c r="AE93" s="17" t="s">
        <v>51</v>
      </c>
      <c r="AF93" s="2" t="n">
        <f aca="false">ROUND(P93*G93,0)</f>
        <v>11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customFormat="false" ht="13.8" hidden="false" customHeight="false" outlineLevel="0" collapsed="false">
      <c r="A94" s="2" t="s">
        <v>138</v>
      </c>
      <c r="B94" s="2" t="s">
        <v>45</v>
      </c>
      <c r="C94" s="2" t="n">
        <v>40</v>
      </c>
      <c r="D94" s="2"/>
      <c r="E94" s="2" t="n">
        <v>5</v>
      </c>
      <c r="F94" s="2" t="n">
        <v>30</v>
      </c>
      <c r="G94" s="3" t="n">
        <v>0.33</v>
      </c>
      <c r="H94" s="2" t="n">
        <v>50</v>
      </c>
      <c r="I94" s="2" t="s">
        <v>38</v>
      </c>
      <c r="J94" s="2" t="n">
        <v>8</v>
      </c>
      <c r="K94" s="2" t="n">
        <f aca="false">E94-J94</f>
        <v>-3</v>
      </c>
      <c r="L94" s="2" t="n">
        <f aca="false">E94-M94</f>
        <v>5</v>
      </c>
      <c r="M94" s="2"/>
      <c r="N94" s="2"/>
      <c r="O94" s="2" t="n">
        <f aca="false">L94/5</f>
        <v>1</v>
      </c>
      <c r="P94" s="9"/>
      <c r="Q94" s="9"/>
      <c r="R94" s="2"/>
      <c r="S94" s="2" t="n">
        <f aca="false">(F94+N94+P94)/O94</f>
        <v>30</v>
      </c>
      <c r="T94" s="2" t="n">
        <f aca="false">(F94+N94)/O94</f>
        <v>30</v>
      </c>
      <c r="U94" s="2" t="n">
        <v>1</v>
      </c>
      <c r="V94" s="2" t="n">
        <v>0.333333333333333</v>
      </c>
      <c r="W94" s="2" t="n">
        <v>4.6</v>
      </c>
      <c r="X94" s="2" t="n">
        <v>3.2</v>
      </c>
      <c r="Y94" s="2" t="n">
        <v>5</v>
      </c>
      <c r="Z94" s="2" t="n">
        <v>6.6</v>
      </c>
      <c r="AA94" s="2" t="n">
        <v>4.8</v>
      </c>
      <c r="AB94" s="2" t="n">
        <v>2.4</v>
      </c>
      <c r="AC94" s="2" t="n">
        <v>0</v>
      </c>
      <c r="AD94" s="2" t="n">
        <v>1.2</v>
      </c>
      <c r="AE94" s="13" t="s">
        <v>110</v>
      </c>
      <c r="AF94" s="2" t="n">
        <f aca="false">ROUND(P94*G94,0)</f>
        <v>0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customFormat="false" ht="13.8" hidden="false" customHeight="false" outlineLevel="0" collapsed="false">
      <c r="A95" s="10" t="s">
        <v>139</v>
      </c>
      <c r="B95" s="10" t="s">
        <v>37</v>
      </c>
      <c r="C95" s="10" t="n">
        <v>32.617</v>
      </c>
      <c r="D95" s="10" t="n">
        <v>0.201</v>
      </c>
      <c r="E95" s="10" t="n">
        <v>31.444</v>
      </c>
      <c r="F95" s="10"/>
      <c r="G95" s="11" t="n">
        <v>0</v>
      </c>
      <c r="H95" s="10" t="e">
        <f aca="false">#N/A</f>
        <v>#N/A</v>
      </c>
      <c r="I95" s="10" t="s">
        <v>40</v>
      </c>
      <c r="J95" s="10" t="n">
        <v>27.9</v>
      </c>
      <c r="K95" s="10" t="n">
        <f aca="false">E95-J95</f>
        <v>3.544</v>
      </c>
      <c r="L95" s="10" t="n">
        <f aca="false">E95-M95</f>
        <v>31.444</v>
      </c>
      <c r="M95" s="10"/>
      <c r="N95" s="10"/>
      <c r="O95" s="10" t="n">
        <f aca="false">L95/5</f>
        <v>6.2888</v>
      </c>
      <c r="P95" s="12"/>
      <c r="Q95" s="12"/>
      <c r="R95" s="10"/>
      <c r="S95" s="10" t="n">
        <f aca="false">(F95+N95+P95)/O95</f>
        <v>0</v>
      </c>
      <c r="T95" s="10" t="n">
        <f aca="false">(F95+N95)/O95</f>
        <v>0</v>
      </c>
      <c r="U95" s="10" t="n">
        <v>2.3995</v>
      </c>
      <c r="V95" s="10" t="n">
        <v>0.458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s">
        <v>140</v>
      </c>
      <c r="AF95" s="2" t="n">
        <f aca="false">ROUND(P95*G95,0)</f>
        <v>0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customFormat="false" ht="15" hidden="false" customHeight="false" outlineLevel="0" collapsed="false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customFormat="false" ht="15" hidden="false" customHeight="false" outlineLevel="0" collapsed="false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customFormat="false" ht="15" hidden="false" customHeight="false" outlineLevel="0" collapsed="false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customFormat="false" ht="15" hidden="false" customHeight="false" outlineLevel="0" collapsed="false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customFormat="false" ht="15" hidden="false" customHeight="false" outlineLevel="0" collapsed="false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customFormat="false" ht="15" hidden="false" customHeight="false" outlineLevel="0" collapsed="false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customFormat="false" ht="15" hidden="false" customHeight="false" outlineLevel="0" collapsed="false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customFormat="false" ht="15" hidden="false" customHeight="false" outlineLevel="0" collapsed="false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customFormat="false" ht="15" hidden="false" customHeight="false" outlineLevel="0" collapsed="false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customFormat="false" ht="15" hidden="false" customHeight="false" outlineLevel="0" collapsed="false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customFormat="false" ht="15" hidden="false" customHeight="false" outlineLevel="0" collapsed="false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customFormat="false" ht="15" hidden="false" customHeight="false" outlineLevel="0" collapsed="false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customFormat="false" ht="15" hidden="false" customHeight="false" outlineLevel="0" collapsed="false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customFormat="false" ht="15" hidden="false" customHeight="false" outlineLevel="0" collapsed="false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customFormat="false" ht="15" hidden="false" customHeight="false" outlineLevel="0" collapsed="false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customFormat="false" ht="15" hidden="false" customHeight="false" outlineLevel="0" collapsed="false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customFormat="false" ht="15" hidden="false" customHeight="false" outlineLevel="0" collapsed="false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customFormat="false" ht="15" hidden="false" customHeight="false" outlineLevel="0" collapsed="false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customFormat="false" ht="15" hidden="false" customHeight="false" outlineLevel="0" collapsed="false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customFormat="false" ht="15" hidden="false" customHeight="false" outlineLevel="0" collapsed="false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customFormat="false" ht="15" hidden="false" customHeight="false" outlineLevel="0" collapsed="false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customFormat="false" ht="15" hidden="false" customHeight="false" outlineLevel="0" collapsed="false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customFormat="false" ht="15" hidden="false" customHeight="false" outlineLevel="0" collapsed="false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customFormat="false" ht="15" hidden="false" customHeight="false" outlineLevel="0" collapsed="false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customFormat="false" ht="15" hidden="false" customHeight="false" outlineLevel="0" collapsed="false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customFormat="false" ht="15" hidden="false" customHeight="false" outlineLevel="0" collapsed="false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customFormat="false" ht="15" hidden="false" customHeight="false" outlineLevel="0" collapsed="false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customFormat="false" ht="15" hidden="false" customHeight="false" outlineLevel="0" collapsed="false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customFormat="false" ht="15" hidden="false" customHeight="false" outlineLevel="0" collapsed="false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customFormat="false" ht="15" hidden="false" customHeight="false" outlineLevel="0" collapsed="false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customFormat="false" ht="15" hidden="false" customHeight="false" outlineLevel="0" collapsed="false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customFormat="false" ht="15" hidden="false" customHeight="false" outlineLevel="0" collapsed="false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customFormat="false" ht="15" hidden="false" customHeight="false" outlineLevel="0" collapsed="false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customFormat="false" ht="15" hidden="false" customHeight="false" outlineLevel="0" collapsed="false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customFormat="false" ht="15" hidden="false" customHeight="false" outlineLevel="0" collapsed="false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customFormat="false" ht="15" hidden="false" customHeight="false" outlineLevel="0" collapsed="false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customFormat="false" ht="15" hidden="false" customHeight="false" outlineLevel="0" collapsed="false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customFormat="false" ht="15" hidden="false" customHeight="false" outlineLevel="0" collapsed="false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customFormat="false" ht="15" hidden="false" customHeight="false" outlineLevel="0" collapsed="false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customFormat="false" ht="15" hidden="false" customHeight="false" outlineLevel="0" collapsed="false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customFormat="false" ht="15" hidden="false" customHeight="false" outlineLevel="0" collapsed="false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customFormat="false" ht="15" hidden="false" customHeight="false" outlineLevel="0" collapsed="false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customFormat="false" ht="15" hidden="false" customHeight="false" outlineLevel="0" collapsed="false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customFormat="false" ht="15" hidden="false" customHeight="false" outlineLevel="0" collapsed="false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customFormat="false" ht="15" hidden="false" customHeight="false" outlineLevel="0" collapsed="false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customFormat="false" ht="15" hidden="false" customHeight="false" outlineLevel="0" collapsed="false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customFormat="false" ht="15" hidden="false" customHeight="false" outlineLevel="0" collapsed="false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customFormat="false" ht="15" hidden="false" customHeight="false" outlineLevel="0" collapsed="false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customFormat="false" ht="15" hidden="false" customHeight="false" outlineLevel="0" collapsed="false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customFormat="false" ht="15" hidden="false" customHeight="false" outlineLevel="0" collapsed="false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customFormat="false" ht="15" hidden="false" customHeight="false" outlineLevel="0" collapsed="false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customFormat="false" ht="15" hidden="false" customHeight="false" outlineLevel="0" collapsed="false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customFormat="false" ht="15" hidden="false" customHeight="false" outlineLevel="0" collapsed="false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customFormat="false" ht="15" hidden="false" customHeight="false" outlineLevel="0" collapsed="false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customFormat="false" ht="15" hidden="false" customHeight="false" outlineLevel="0" collapsed="false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customFormat="false" ht="15" hidden="false" customHeight="false" outlineLevel="0" collapsed="false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customFormat="false" ht="15" hidden="false" customHeight="false" outlineLevel="0" collapsed="false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customFormat="false" ht="15" hidden="false" customHeight="false" outlineLevel="0" collapsed="false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customFormat="false" ht="15" hidden="false" customHeight="false" outlineLevel="0" collapsed="false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customFormat="false" ht="15" hidden="false" customHeight="false" outlineLevel="0" collapsed="false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customFormat="false" ht="15" hidden="false" customHeight="false" outlineLevel="0" collapsed="false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customFormat="false" ht="15" hidden="false" customHeight="false" outlineLevel="0" collapsed="false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customFormat="false" ht="15" hidden="false" customHeight="false" outlineLevel="0" collapsed="false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customFormat="false" ht="15" hidden="false" customHeight="false" outlineLevel="0" collapsed="false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customFormat="false" ht="15" hidden="false" customHeight="false" outlineLevel="0" collapsed="false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customFormat="false" ht="15" hidden="false" customHeight="false" outlineLevel="0" collapsed="false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customFormat="false" ht="15" hidden="false" customHeight="false" outlineLevel="0" collapsed="false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customFormat="false" ht="15" hidden="false" customHeight="false" outlineLevel="0" collapsed="false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customFormat="false" ht="15" hidden="false" customHeight="false" outlineLevel="0" collapsed="false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customFormat="false" ht="15" hidden="false" customHeight="false" outlineLevel="0" collapsed="false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customFormat="false" ht="15" hidden="false" customHeight="false" outlineLevel="0" collapsed="false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customFormat="false" ht="15" hidden="false" customHeight="false" outlineLevel="0" collapsed="false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customFormat="false" ht="15" hidden="false" customHeight="false" outlineLevel="0" collapsed="false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customFormat="false" ht="15" hidden="false" customHeight="false" outlineLevel="0" collapsed="false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customFormat="false" ht="15" hidden="false" customHeight="false" outlineLevel="0" collapsed="false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customFormat="false" ht="15" hidden="false" customHeight="false" outlineLevel="0" collapsed="false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customFormat="false" ht="15" hidden="false" customHeight="false" outlineLevel="0" collapsed="false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customFormat="false" ht="15" hidden="false" customHeight="false" outlineLevel="0" collapsed="false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customFormat="false" ht="15" hidden="false" customHeight="false" outlineLevel="0" collapsed="false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customFormat="false" ht="15" hidden="false" customHeight="false" outlineLevel="0" collapsed="false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customFormat="false" ht="15" hidden="false" customHeight="false" outlineLevel="0" collapsed="false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customFormat="false" ht="15" hidden="false" customHeight="false" outlineLevel="0" collapsed="false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customFormat="false" ht="15" hidden="false" customHeight="false" outlineLevel="0" collapsed="false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customFormat="false" ht="15" hidden="false" customHeight="false" outlineLevel="0" collapsed="false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customFormat="false" ht="15" hidden="false" customHeight="false" outlineLevel="0" collapsed="false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customFormat="false" ht="15" hidden="false" customHeight="false" outlineLevel="0" collapsed="false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customFormat="false" ht="15" hidden="false" customHeight="false" outlineLevel="0" collapsed="false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customFormat="false" ht="15" hidden="false" customHeight="false" outlineLevel="0" collapsed="false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customFormat="false" ht="15" hidden="false" customHeight="false" outlineLevel="0" collapsed="false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customFormat="false" ht="15" hidden="false" customHeight="false" outlineLevel="0" collapsed="false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customFormat="false" ht="15" hidden="false" customHeight="false" outlineLevel="0" collapsed="false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customFormat="false" ht="15" hidden="false" customHeight="false" outlineLevel="0" collapsed="false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customFormat="false" ht="15" hidden="false" customHeight="false" outlineLevel="0" collapsed="false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customFormat="false" ht="15" hidden="false" customHeight="false" outlineLevel="0" collapsed="false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customFormat="false" ht="15" hidden="false" customHeight="false" outlineLevel="0" collapsed="false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customFormat="false" ht="15" hidden="false" customHeight="false" outlineLevel="0" collapsed="false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customFormat="false" ht="15" hidden="false" customHeight="false" outlineLevel="0" collapsed="false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customFormat="false" ht="15" hidden="false" customHeight="false" outlineLevel="0" collapsed="false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customFormat="false" ht="15" hidden="false" customHeight="false" outlineLevel="0" collapsed="false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customFormat="false" ht="15" hidden="false" customHeight="false" outlineLevel="0" collapsed="false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customFormat="false" ht="15" hidden="false" customHeight="false" outlineLevel="0" collapsed="false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customFormat="false" ht="15" hidden="false" customHeight="false" outlineLevel="0" collapsed="false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customFormat="false" ht="15" hidden="false" customHeight="false" outlineLevel="0" collapsed="false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customFormat="false" ht="15" hidden="false" customHeight="false" outlineLevel="0" collapsed="false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customFormat="false" ht="15" hidden="false" customHeight="false" outlineLevel="0" collapsed="false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customFormat="false" ht="15" hidden="false" customHeight="false" outlineLevel="0" collapsed="false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customFormat="false" ht="15" hidden="false" customHeight="false" outlineLevel="0" collapsed="false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customFormat="false" ht="15" hidden="false" customHeight="false" outlineLevel="0" collapsed="false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customFormat="false" ht="15" hidden="false" customHeight="false" outlineLevel="0" collapsed="false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customFormat="false" ht="15" hidden="false" customHeight="false" outlineLevel="0" collapsed="false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customFormat="false" ht="15" hidden="false" customHeight="false" outlineLevel="0" collapsed="false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customFormat="false" ht="15" hidden="false" customHeight="false" outlineLevel="0" collapsed="false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customFormat="false" ht="15" hidden="false" customHeight="false" outlineLevel="0" collapsed="false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customFormat="false" ht="15" hidden="false" customHeight="false" outlineLevel="0" collapsed="false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customFormat="false" ht="15" hidden="false" customHeight="false" outlineLevel="0" collapsed="false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customFormat="false" ht="15" hidden="false" customHeight="false" outlineLevel="0" collapsed="false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customFormat="false" ht="15" hidden="false" customHeight="false" outlineLevel="0" collapsed="false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customFormat="false" ht="15" hidden="false" customHeight="false" outlineLevel="0" collapsed="false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customFormat="false" ht="15" hidden="false" customHeight="false" outlineLevel="0" collapsed="false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customFormat="false" ht="15" hidden="false" customHeight="false" outlineLevel="0" collapsed="false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customFormat="false" ht="15" hidden="false" customHeight="false" outlineLevel="0" collapsed="false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customFormat="false" ht="15" hidden="false" customHeight="false" outlineLevel="0" collapsed="false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customFormat="false" ht="15" hidden="false" customHeight="false" outlineLevel="0" collapsed="false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customFormat="false" ht="15" hidden="false" customHeight="false" outlineLevel="0" collapsed="false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customFormat="false" ht="15" hidden="false" customHeight="false" outlineLevel="0" collapsed="false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customFormat="false" ht="15" hidden="false" customHeight="false" outlineLevel="0" collapsed="false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customFormat="false" ht="15" hidden="false" customHeight="false" outlineLevel="0" collapsed="false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customFormat="false" ht="15" hidden="false" customHeight="false" outlineLevel="0" collapsed="false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customFormat="false" ht="15" hidden="false" customHeight="false" outlineLevel="0" collapsed="false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customFormat="false" ht="15" hidden="false" customHeight="false" outlineLevel="0" collapsed="false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customFormat="false" ht="15" hidden="false" customHeight="false" outlineLevel="0" collapsed="false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customFormat="false" ht="15" hidden="false" customHeight="false" outlineLevel="0" collapsed="false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customFormat="false" ht="15" hidden="false" customHeight="false" outlineLevel="0" collapsed="false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customFormat="false" ht="15" hidden="false" customHeight="false" outlineLevel="0" collapsed="false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customFormat="false" ht="15" hidden="false" customHeight="false" outlineLevel="0" collapsed="false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customFormat="false" ht="15" hidden="false" customHeight="false" outlineLevel="0" collapsed="false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customFormat="false" ht="15" hidden="false" customHeight="false" outlineLevel="0" collapsed="false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customFormat="false" ht="15" hidden="false" customHeight="false" outlineLevel="0" collapsed="false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customFormat="false" ht="15" hidden="false" customHeight="false" outlineLevel="0" collapsed="false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customFormat="false" ht="15" hidden="false" customHeight="false" outlineLevel="0" collapsed="false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customFormat="false" ht="15" hidden="false" customHeight="false" outlineLevel="0" collapsed="false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customFormat="false" ht="15" hidden="false" customHeight="false" outlineLevel="0" collapsed="false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customFormat="false" ht="15" hidden="false" customHeight="false" outlineLevel="0" collapsed="false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customFormat="false" ht="15" hidden="false" customHeight="false" outlineLevel="0" collapsed="false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customFormat="false" ht="15" hidden="false" customHeight="false" outlineLevel="0" collapsed="false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customFormat="false" ht="15" hidden="false" customHeight="false" outlineLevel="0" collapsed="false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customFormat="false" ht="15" hidden="false" customHeight="false" outlineLevel="0" collapsed="false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customFormat="false" ht="15" hidden="false" customHeight="false" outlineLevel="0" collapsed="false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customFormat="false" ht="15" hidden="false" customHeight="false" outlineLevel="0" collapsed="false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customFormat="false" ht="15" hidden="false" customHeight="false" outlineLevel="0" collapsed="false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customFormat="false" ht="15" hidden="false" customHeight="false" outlineLevel="0" collapsed="false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customFormat="false" ht="15" hidden="false" customHeight="false" outlineLevel="0" collapsed="false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customFormat="false" ht="15" hidden="false" customHeight="false" outlineLevel="0" collapsed="false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customFormat="false" ht="15" hidden="false" customHeight="false" outlineLevel="0" collapsed="false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customFormat="false" ht="15" hidden="false" customHeight="false" outlineLevel="0" collapsed="false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customFormat="false" ht="15" hidden="false" customHeight="false" outlineLevel="0" collapsed="false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customFormat="false" ht="15" hidden="false" customHeight="false" outlineLevel="0" collapsed="false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customFormat="false" ht="15" hidden="false" customHeight="false" outlineLevel="0" collapsed="false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customFormat="false" ht="15" hidden="false" customHeight="false" outlineLevel="0" collapsed="false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customFormat="false" ht="15" hidden="false" customHeight="false" outlineLevel="0" collapsed="false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customFormat="false" ht="15" hidden="false" customHeight="false" outlineLevel="0" collapsed="false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customFormat="false" ht="15" hidden="false" customHeight="false" outlineLevel="0" collapsed="false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customFormat="false" ht="15" hidden="false" customHeight="false" outlineLevel="0" collapsed="false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customFormat="false" ht="15" hidden="false" customHeight="false" outlineLevel="0" collapsed="false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customFormat="false" ht="15" hidden="false" customHeight="false" outlineLevel="0" collapsed="false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customFormat="false" ht="15" hidden="false" customHeight="false" outlineLevel="0" collapsed="false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customFormat="false" ht="15" hidden="false" customHeight="false" outlineLevel="0" collapsed="false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customFormat="false" ht="15" hidden="false" customHeight="false" outlineLevel="0" collapsed="false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customFormat="false" ht="15" hidden="false" customHeight="false" outlineLevel="0" collapsed="false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customFormat="false" ht="15" hidden="false" customHeight="false" outlineLevel="0" collapsed="false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customFormat="false" ht="15" hidden="false" customHeight="false" outlineLevel="0" collapsed="false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customFormat="false" ht="15" hidden="false" customHeight="false" outlineLevel="0" collapsed="false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customFormat="false" ht="15" hidden="false" customHeight="false" outlineLevel="0" collapsed="false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customFormat="false" ht="15" hidden="false" customHeight="false" outlineLevel="0" collapsed="false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customFormat="false" ht="15" hidden="false" customHeight="false" outlineLevel="0" collapsed="false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customFormat="false" ht="15" hidden="false" customHeight="false" outlineLevel="0" collapsed="false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customFormat="false" ht="15" hidden="false" customHeight="false" outlineLevel="0" collapsed="false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customFormat="false" ht="15" hidden="false" customHeight="false" outlineLevel="0" collapsed="false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customFormat="false" ht="15" hidden="false" customHeight="false" outlineLevel="0" collapsed="false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customFormat="false" ht="15" hidden="false" customHeight="false" outlineLevel="0" collapsed="false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customFormat="false" ht="15" hidden="false" customHeight="false" outlineLevel="0" collapsed="false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customFormat="false" ht="15" hidden="false" customHeight="false" outlineLevel="0" collapsed="false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customFormat="false" ht="15" hidden="false" customHeight="false" outlineLevel="0" collapsed="false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customFormat="false" ht="15" hidden="false" customHeight="false" outlineLevel="0" collapsed="false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customFormat="false" ht="15" hidden="false" customHeight="false" outlineLevel="0" collapsed="false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customFormat="false" ht="15" hidden="false" customHeight="false" outlineLevel="0" collapsed="false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customFormat="false" ht="15" hidden="false" customHeight="false" outlineLevel="0" collapsed="false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customFormat="false" ht="15" hidden="false" customHeight="false" outlineLevel="0" collapsed="false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customFormat="false" ht="15" hidden="false" customHeight="false" outlineLevel="0" collapsed="false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customFormat="false" ht="15" hidden="false" customHeight="false" outlineLevel="0" collapsed="false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customFormat="false" ht="15" hidden="false" customHeight="false" outlineLevel="0" collapsed="false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customFormat="false" ht="15" hidden="false" customHeight="false" outlineLevel="0" collapsed="false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customFormat="false" ht="15" hidden="false" customHeight="false" outlineLevel="0" collapsed="false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customFormat="false" ht="15" hidden="false" customHeight="false" outlineLevel="0" collapsed="false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customFormat="false" ht="15" hidden="false" customHeight="false" outlineLevel="0" collapsed="false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customFormat="false" ht="15" hidden="false" customHeight="false" outlineLevel="0" collapsed="false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customFormat="false" ht="15" hidden="false" customHeight="false" outlineLevel="0" collapsed="false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customFormat="false" ht="15" hidden="false" customHeight="false" outlineLevel="0" collapsed="false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customFormat="false" ht="15" hidden="false" customHeight="false" outlineLevel="0" collapsed="false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customFormat="false" ht="15" hidden="false" customHeight="false" outlineLevel="0" collapsed="false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customFormat="false" ht="15" hidden="false" customHeight="false" outlineLevel="0" collapsed="false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customFormat="false" ht="15" hidden="false" customHeight="false" outlineLevel="0" collapsed="false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customFormat="false" ht="15" hidden="false" customHeight="false" outlineLevel="0" collapsed="false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customFormat="false" ht="15" hidden="false" customHeight="false" outlineLevel="0" collapsed="false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customFormat="false" ht="15" hidden="false" customHeight="false" outlineLevel="0" collapsed="false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customFormat="false" ht="15" hidden="false" customHeight="false" outlineLevel="0" collapsed="false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customFormat="false" ht="15" hidden="false" customHeight="false" outlineLevel="0" collapsed="false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customFormat="false" ht="15" hidden="false" customHeight="false" outlineLevel="0" collapsed="false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customFormat="false" ht="15" hidden="false" customHeight="false" outlineLevel="0" collapsed="false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customFormat="false" ht="15" hidden="false" customHeight="false" outlineLevel="0" collapsed="false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customFormat="false" ht="15" hidden="false" customHeight="false" outlineLevel="0" collapsed="false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customFormat="false" ht="15" hidden="false" customHeight="false" outlineLevel="0" collapsed="false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customFormat="false" ht="15" hidden="false" customHeight="false" outlineLevel="0" collapsed="false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customFormat="false" ht="15" hidden="false" customHeight="false" outlineLevel="0" collapsed="false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customFormat="false" ht="15" hidden="false" customHeight="false" outlineLevel="0" collapsed="false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customFormat="false" ht="15" hidden="false" customHeight="false" outlineLevel="0" collapsed="false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customFormat="false" ht="15" hidden="false" customHeight="false" outlineLevel="0" collapsed="false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customFormat="false" ht="15" hidden="false" customHeight="false" outlineLevel="0" collapsed="false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customFormat="false" ht="15" hidden="false" customHeight="false" outlineLevel="0" collapsed="false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customFormat="false" ht="15" hidden="false" customHeight="false" outlineLevel="0" collapsed="false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customFormat="false" ht="15" hidden="false" customHeight="false" outlineLevel="0" collapsed="false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customFormat="false" ht="15" hidden="false" customHeight="false" outlineLevel="0" collapsed="false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customFormat="false" ht="15" hidden="false" customHeight="false" outlineLevel="0" collapsed="false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customFormat="false" ht="15" hidden="false" customHeight="false" outlineLevel="0" collapsed="false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customFormat="false" ht="15" hidden="false" customHeight="false" outlineLevel="0" collapsed="false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customFormat="false" ht="15" hidden="false" customHeight="false" outlineLevel="0" collapsed="false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customFormat="false" ht="15" hidden="false" customHeight="false" outlineLevel="0" collapsed="false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customFormat="false" ht="15" hidden="false" customHeight="false" outlineLevel="0" collapsed="false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customFormat="false" ht="15" hidden="false" customHeight="false" outlineLevel="0" collapsed="false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customFormat="false" ht="15" hidden="false" customHeight="false" outlineLevel="0" collapsed="false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customFormat="false" ht="15" hidden="false" customHeight="false" outlineLevel="0" collapsed="false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customFormat="false" ht="15" hidden="false" customHeight="false" outlineLevel="0" collapsed="false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customFormat="false" ht="15" hidden="false" customHeight="false" outlineLevel="0" collapsed="false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customFormat="false" ht="15" hidden="false" customHeight="false" outlineLevel="0" collapsed="false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customFormat="false" ht="15" hidden="false" customHeight="false" outlineLevel="0" collapsed="false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customFormat="false" ht="15" hidden="false" customHeight="false" outlineLevel="0" collapsed="false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customFormat="false" ht="15" hidden="false" customHeight="false" outlineLevel="0" collapsed="false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customFormat="false" ht="15" hidden="false" customHeight="false" outlineLevel="0" collapsed="false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customFormat="false" ht="15" hidden="false" customHeight="false" outlineLevel="0" collapsed="false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customFormat="false" ht="15" hidden="false" customHeight="false" outlineLevel="0" collapsed="false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customFormat="false" ht="15" hidden="false" customHeight="false" outlineLevel="0" collapsed="false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customFormat="false" ht="15" hidden="false" customHeight="false" outlineLevel="0" collapsed="false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customFormat="false" ht="15" hidden="false" customHeight="false" outlineLevel="0" collapsed="false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customFormat="false" ht="15" hidden="false" customHeight="false" outlineLevel="0" collapsed="false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customFormat="false" ht="15" hidden="false" customHeight="false" outlineLevel="0" collapsed="false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customFormat="false" ht="15" hidden="false" customHeight="false" outlineLevel="0" collapsed="false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customFormat="false" ht="15" hidden="false" customHeight="false" outlineLevel="0" collapsed="false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customFormat="false" ht="15" hidden="false" customHeight="false" outlineLevel="0" collapsed="false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customFormat="false" ht="15" hidden="false" customHeight="false" outlineLevel="0" collapsed="false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customFormat="false" ht="15" hidden="false" customHeight="false" outlineLevel="0" collapsed="false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customFormat="false" ht="15" hidden="false" customHeight="false" outlineLevel="0" collapsed="false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customFormat="false" ht="15" hidden="false" customHeight="false" outlineLevel="0" collapsed="false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customFormat="false" ht="15" hidden="false" customHeight="false" outlineLevel="0" collapsed="false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customFormat="false" ht="15" hidden="false" customHeight="false" outlineLevel="0" collapsed="false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</sheetData>
  <autoFilter ref="A3:AF95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2025-01-15T13:29:27Z</dcterms:created>
  <dc:creator>openpyxl</dc:creator>
  <dc:description/>
  <dc:language>ru-RU</dc:language>
  <cp:lastModifiedBy/>
  <dcterms:modified xsi:type="dcterms:W3CDTF">2025-01-16T11:14:12Z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