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" sheetId="1" state="visible" r:id="rId2"/>
  </sheets>
  <definedNames>
    <definedName function="false" hidden="true" localSheetId="0" name="_xlnm._FilterDatabase" vbProcedure="false">Sheet!$A$3:$AL$79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<sst xmlns="http://schemas.openxmlformats.org/spreadsheetml/2006/main" count="333" uniqueCount="139">
  <si>
    <t xml:space="preserve">Номенклатура</t>
  </si>
  <si>
    <t xml:space="preserve">Ед. изм.</t>
  </si>
  <si>
    <t xml:space="preserve">Начальный остаток</t>
  </si>
  <si>
    <t xml:space="preserve">Приход</t>
  </si>
  <si>
    <t xml:space="preserve">Расход</t>
  </si>
  <si>
    <t xml:space="preserve">Конечный остаток</t>
  </si>
  <si>
    <t xml:space="preserve">крат</t>
  </si>
  <si>
    <t xml:space="preserve">сроки</t>
  </si>
  <si>
    <t xml:space="preserve">метка</t>
  </si>
  <si>
    <t xml:space="preserve">заяв</t>
  </si>
  <si>
    <t xml:space="preserve">разн</t>
  </si>
  <si>
    <t xml:space="preserve">без опта</t>
  </si>
  <si>
    <t xml:space="preserve">опт</t>
  </si>
  <si>
    <t xml:space="preserve">заказ в пути</t>
  </si>
  <si>
    <t xml:space="preserve">ср нов</t>
  </si>
  <si>
    <t xml:space="preserve">расчет (потребность)</t>
  </si>
  <si>
    <t xml:space="preserve">расчет (отгрузит завод)</t>
  </si>
  <si>
    <t xml:space="preserve">заказ филиала</t>
  </si>
  <si>
    <t xml:space="preserve">Комментарии филиала</t>
  </si>
  <si>
    <t xml:space="preserve">кон ост</t>
  </si>
  <si>
    <t xml:space="preserve">факт</t>
  </si>
  <si>
    <t xml:space="preserve">ср</t>
  </si>
  <si>
    <t xml:space="preserve">комментарии</t>
  </si>
  <si>
    <t xml:space="preserve">вес</t>
  </si>
  <si>
    <t xml:space="preserve">крат кор</t>
  </si>
  <si>
    <t xml:space="preserve">заказ кор.</t>
  </si>
  <si>
    <t xml:space="preserve">ВЕС</t>
  </si>
  <si>
    <t xml:space="preserve">ряд</t>
  </si>
  <si>
    <t xml:space="preserve">паллет</t>
  </si>
  <si>
    <t xml:space="preserve">кол-во паллет</t>
  </si>
  <si>
    <t xml:space="preserve">06,01,</t>
  </si>
  <si>
    <t xml:space="preserve">09,01,</t>
  </si>
  <si>
    <t xml:space="preserve">30,12,</t>
  </si>
  <si>
    <t xml:space="preserve">25,12,</t>
  </si>
  <si>
    <t xml:space="preserve">19,12,</t>
  </si>
  <si>
    <t xml:space="preserve">12,12,</t>
  </si>
  <si>
    <t xml:space="preserve">05,12,</t>
  </si>
  <si>
    <t xml:space="preserve">28,11,</t>
  </si>
  <si>
    <t xml:space="preserve">21,11,</t>
  </si>
  <si>
    <t xml:space="preserve">14,11,</t>
  </si>
  <si>
    <t xml:space="preserve">07,11,</t>
  </si>
  <si>
    <t xml:space="preserve">13,01,</t>
  </si>
  <si>
    <t xml:space="preserve">Вареники замороженные постные Благолепные с картофелем и луком классическая форма, ВЕС,  ПОКОМ</t>
  </si>
  <si>
    <t xml:space="preserve">кг</t>
  </si>
  <si>
    <t xml:space="preserve">матрица</t>
  </si>
  <si>
    <t xml:space="preserve">Готовые бельмеши сочные с мясом ТМ Горячая штучка 0,3кг зам  ПОКОМ</t>
  </si>
  <si>
    <t xml:space="preserve">шт</t>
  </si>
  <si>
    <t xml:space="preserve">Готовые чебупели острые с мясом Горячая штучка 0,3 кг зам  ПОКОМ</t>
  </si>
  <si>
    <t xml:space="preserve">сети</t>
  </si>
  <si>
    <t xml:space="preserve">Готовые чебупели с ветчиной и сыром Горячая штучка 0,3кг зам  ПОКОМ</t>
  </si>
  <si>
    <t xml:space="preserve">Готовые чебупели с мясом ТМ Горячая штучка Без свинины 0,3 кг  ПОКОМ</t>
  </si>
  <si>
    <t xml:space="preserve">Готовые чебупели сочные с мясом ТМ Горячая штучка  0,3кг зам  ПОКОМ</t>
  </si>
  <si>
    <t xml:space="preserve">Готовые чебуреки с мясом ТМ Горячая штучка 0,09 кг флоу-пак ПОКОМ</t>
  </si>
  <si>
    <r>
      <rPr>
        <b val="true"/>
        <sz val="10"/>
        <color rgb="FFFF0000"/>
        <rFont val="Arial"/>
        <family val="2"/>
        <charset val="204"/>
      </rPr>
      <t xml:space="preserve">нужно увеличить продажи!!!</t>
    </r>
    <r>
      <rPr>
        <sz val="10"/>
        <rFont val="Arial"/>
        <family val="2"/>
        <charset val="204"/>
      </rPr>
      <t xml:space="preserve"> / сети</t>
    </r>
  </si>
  <si>
    <t xml:space="preserve">Готовые чебуреки со свининой и говядиной ТМ Горячая штучка ТС Базовый ассортимент 0,36 кг  ПОКОМ</t>
  </si>
  <si>
    <t xml:space="preserve">ЖАР-ладушки с клубникой и вишней ТМ Стародворье 0,2 кг.  Поком</t>
  </si>
  <si>
    <r>
      <rPr>
        <b val="true"/>
        <sz val="10"/>
        <color rgb="FFFF0000"/>
        <rFont val="Arial"/>
        <family val="2"/>
        <charset val="204"/>
      </rPr>
      <t xml:space="preserve">нужно увеличить продажи!!!</t>
    </r>
    <r>
      <rPr>
        <sz val="10"/>
        <rFont val="Arial"/>
        <family val="2"/>
        <charset val="204"/>
      </rPr>
      <t xml:space="preserve"> / новинка</t>
    </r>
  </si>
  <si>
    <t xml:space="preserve">ЖАР-ладушки с мясом ТМ Стародворье 0,2 кг.  Поком</t>
  </si>
  <si>
    <t xml:space="preserve">ЖАР-ладушки с яблоком и грушей ТМ Стародворье 0,2 кг.  Поком</t>
  </si>
  <si>
    <t xml:space="preserve">Изделия хлебобулочные «Хрустипай с ветчиной и сыром» Фикс.вес 0,07 ТМ «Горячая штучка»</t>
  </si>
  <si>
    <t xml:space="preserve">новинка / завод не прислал</t>
  </si>
  <si>
    <t xml:space="preserve">Изделия хлебобулочные «Хрустипай спелая вишня» Фикс.вес 0,07 ТМ «Горячая штучка»</t>
  </si>
  <si>
    <t xml:space="preserve">новинка / нет в бланке</t>
  </si>
  <si>
    <t xml:space="preserve">Круггетсы с сырным соусом ТМ Горячая штучка 0,25 кг зам  ПОКОМ</t>
  </si>
  <si>
    <t xml:space="preserve">Круггетсы сочные ТМ Горячая штучка ТС Круггетсы 0,25 кг зам  ПОКОМ</t>
  </si>
  <si>
    <t xml:space="preserve">Мини-пицца с ветчиной и сыром ТМ Зареченские продукты. ВЕС  Поком</t>
  </si>
  <si>
    <t xml:space="preserve">нужно увеличить продажи!!!</t>
  </si>
  <si>
    <t xml:space="preserve">Мини-сосиски в тесте ТМ Зареченские . ВЕС  Поком</t>
  </si>
  <si>
    <t xml:space="preserve">Мини-сосиски в тесте ТМ Зареченские ТС Зареченские продукты флоу-пак 0,3 кг.  Поком</t>
  </si>
  <si>
    <t xml:space="preserve">Общий прайс</t>
  </si>
  <si>
    <t xml:space="preserve">Мини-чебуреки с мясом ТМ Зареченские ТС Зареченские продукты ПОКОМ</t>
  </si>
  <si>
    <t xml:space="preserve">нужно увеличить продажи</t>
  </si>
  <si>
    <t xml:space="preserve">Мини-чебуречки с мясом  ТМ Зареченские ТС Зареченские продукты флоу-пак 0,3 кг.  Поком</t>
  </si>
  <si>
    <t xml:space="preserve">Мини-чебуречки с сыром и ветчиной  ТМ Зареченские ТС Зареченские продукты флоу-пак 0,3 кг.  Поком</t>
  </si>
  <si>
    <t xml:space="preserve">Мини-шарики с курочкой и сыром ТМ Зареченские ВЕС ПОКОМ</t>
  </si>
  <si>
    <t xml:space="preserve">нет потребности</t>
  </si>
  <si>
    <t xml:space="preserve">Наггетсы Нагетосы Сочная курочка ТМ Горячая штучка 0,25 кг зам  ПОКОМ</t>
  </si>
  <si>
    <t xml:space="preserve">Наггетсы Нагетосы Сочная курочка в хруст панир со сметаной и зеленью ТМ Горячая штучка 0,25 ПОКОМ</t>
  </si>
  <si>
    <t xml:space="preserve">Наггетсы Нагетосы Сочная курочка со сладкой паприкой ТМ Горячая штучка ф/в 0,25 кг  ПОКОМ</t>
  </si>
  <si>
    <t xml:space="preserve">Наггетсы Хрустящие ТМ Зареченские ТС Зареченские продукты. Поком</t>
  </si>
  <si>
    <t xml:space="preserve">Наггетсы из печи 0,25кг ТМ Вязанка замор.  ПОКОМ</t>
  </si>
  <si>
    <t xml:space="preserve">Наггетсы с индейкой 0,25кг ТМ Вязанка ТС Из печи Сливушки ПОКОМ</t>
  </si>
  <si>
    <t xml:space="preserve">не в матрице</t>
  </si>
  <si>
    <t xml:space="preserve">дубль / не правильно ставится приход</t>
  </si>
  <si>
    <t xml:space="preserve">Наггетсы с индейкой 0,25кг ТМ Вязанка ТС Няняггетсы Сливушки НД2 замор.  ПОКОМ</t>
  </si>
  <si>
    <t xml:space="preserve">есть дубль</t>
  </si>
  <si>
    <t xml:space="preserve">Наггетсы с куриным филе и сыром ТМ Вязанка ТС Из печи Сливушки 0,25 кг.  Поком</t>
  </si>
  <si>
    <t xml:space="preserve">Нагетосы Сочная курочка в хрустящей панировке Наггетсы ГШ Фикс.вес 0,25 Лоток Горячая штучка Поком</t>
  </si>
  <si>
    <t xml:space="preserve">нужно увеличить продажи / сети</t>
  </si>
  <si>
    <t xml:space="preserve">Пекерсы с индейкой в сливочном соусе ТМ Горячая штучка 0,25 кг зам  ПОКОМ</t>
  </si>
  <si>
    <t xml:space="preserve">Пельмени Grandmeni со сливочным маслом Горячая штучка 0,75 кг ПОКОМ</t>
  </si>
  <si>
    <t xml:space="preserve">ротация на новинку</t>
  </si>
  <si>
    <t xml:space="preserve">Пельмени Бигбули #МЕГАВКУСИЩЕ с сочной грудинкой  ТМ Горячая штучка  флоу-пак сфера 0,7 кг.  Поком</t>
  </si>
  <si>
    <t xml:space="preserve">новинка</t>
  </si>
  <si>
    <t xml:space="preserve">Пельмени Бигбули #МЕГАВКУСИЩЕ с сочной грудинкой ТМ Горячая штучка ТС Бигбули  сфера 0,43  ПОКОМ</t>
  </si>
  <si>
    <t xml:space="preserve">Пельмени Бигбули с мясом ТМ Горячая штучка БУЛЬМЕНИ ТС Бигбули ГШ  флоу-пак сфера 0,7.   Поком</t>
  </si>
  <si>
    <t xml:space="preserve">Пельмени Бигбули с мясом, Горячая штучка 0,9кг  ПОКОМ</t>
  </si>
  <si>
    <t xml:space="preserve">Пельмени Бигбули со слив.маслом 0,9 кг   Поком</t>
  </si>
  <si>
    <t xml:space="preserve">Пельмени Бигбули со сливочным маслом  ТС Бигбули ГШ#МЕГАМАСЛИЩЕ флоу-пак сфера 0,7.  Поком</t>
  </si>
  <si>
    <t xml:space="preserve">Пельмени Бигбули со сливочным маслом ТМ Горячая штучка  флоу-пак сфера 0,4.  Поком</t>
  </si>
  <si>
    <t xml:space="preserve">нужно увеличить продажи / новинка</t>
  </si>
  <si>
    <t xml:space="preserve">Пельмени Бульмени с говядиной и свининой Горячая штучка 0,43  ПОКОМ</t>
  </si>
  <si>
    <t xml:space="preserve">вывод</t>
  </si>
  <si>
    <t xml:space="preserve">Пельмени Бульмени с говядиной и свининой Наваристые Горячая штучка ВЕС  ПОКОМ</t>
  </si>
  <si>
    <t xml:space="preserve">Пельмени Бульмени с говядиной и свининой ТМ Горячая штучка  флоу-пак сфера 0,4 кг  Поком</t>
  </si>
  <si>
    <t xml:space="preserve">Пельмени Бульмени с говядиной и свининой ТМ Горячая штучка БУЛЬМЕНИ  флоу-пак сфера 0,7 кг.  Поком</t>
  </si>
  <si>
    <t xml:space="preserve">Пельмени Бульмени со сливочным маслом ТМ Горячая штучка  флоу-пак сфера 0,4 кг .  Поком</t>
  </si>
  <si>
    <t xml:space="preserve">Пельмени Бульмени со сливочным маслом ТМ Горячая штучка флоу-пак сфера 0,7 кг .  Поком</t>
  </si>
  <si>
    <t xml:space="preserve">новинка / сети</t>
  </si>
  <si>
    <t xml:space="preserve">Пельмени Жемчужные ТМ Зареченские ТС Зареченские продукты флоу-пак сфера 1,0 кг.  Поком</t>
  </si>
  <si>
    <t xml:space="preserve">Пельмени Медвежьи ушки с фермерскими сливками ТМ Стародв флоу-пак классическая форма 0,7 кг.  Поком</t>
  </si>
  <si>
    <t xml:space="preserve">Пельмени Медвежьи ушки с фермерской свининой и говядиной Большие флоу-пак класс 0,7 кг  Поком</t>
  </si>
  <si>
    <t xml:space="preserve">Пельмени Медвежьи ушки с фермерской свининой и говядиной Малые флоу-пак классическая 0,7 кг  Поком</t>
  </si>
  <si>
    <t xml:space="preserve">Пельмени Мясорубские ТМ Стародворье фоу-пак равиоли 0,7 кг.  Поком</t>
  </si>
  <si>
    <t xml:space="preserve">Пельмени Отборные из свинины и говядины 0,9 кг ТМ Стародворье ТС Медвежье ушко  ПОКОМ</t>
  </si>
  <si>
    <t xml:space="preserve">Пельмени Отборные с говядиной 0,9 кг НОВА ТМ Стародворье ТС Медвежье ушко  ПОКОМ</t>
  </si>
  <si>
    <t xml:space="preserve">Пельмени С говядиной и свининой, ВЕС, ТМ Славница сфера пуговки  ПОКОМ</t>
  </si>
  <si>
    <t xml:space="preserve">Пельмени Со свининой и говядиной ТМ Особый рецепт Любимая ложка 1,0 кг  ПОКОМ</t>
  </si>
  <si>
    <t xml:space="preserve">Пельмени Супермени с мясом, Горячая штучка 0,2кг    ПОКОМ</t>
  </si>
  <si>
    <t xml:space="preserve">Пельмени Супермени со сливочным маслом Супермени 0,2 Сфера Горячая штучка  Поком</t>
  </si>
  <si>
    <t xml:space="preserve">Печеные пельмени Печь-мени с мясом Печеные пельмени Фикс.вес 0,2 сфера Вязанка  Поком</t>
  </si>
  <si>
    <t xml:space="preserve">Пирожки с мясом 3,7кг ВЕС ТМ Зареченские  ПОКОМ</t>
  </si>
  <si>
    <t xml:space="preserve">Хот-догстер ТМ Горячая штучка ТС Хот-Догстер флоу-пак 0,09 кг.  Поком</t>
  </si>
  <si>
    <t xml:space="preserve">Хотстеры ТМ Горячая штучка ТС Хотстеры 0,25 кг зам  ПОКОМ</t>
  </si>
  <si>
    <t xml:space="preserve">Хрустящие крылышки ТМ Горячая штучка 0,3 кг зам  ПОКОМ</t>
  </si>
  <si>
    <t xml:space="preserve">Хрустящие крылышки ТМ Зареченские ТС Зареченские продукты.   Поком</t>
  </si>
  <si>
    <t xml:space="preserve">матрица / Общий прайс</t>
  </si>
  <si>
    <t xml:space="preserve">Хрустящие крылышки острые к пиву ТМ Горячая штучка 0,3кг зам  ПОКОМ</t>
  </si>
  <si>
    <t xml:space="preserve">Чебупай сладкая клубника ТМ Горячая штучка ТС Чебупай 0,2 кг .  Поком</t>
  </si>
  <si>
    <t xml:space="preserve">сниженый ОСГ (помощь заводу)</t>
  </si>
  <si>
    <t xml:space="preserve">Чебупели Курочка гриль Базовый ассортимент Фикс.вес 0,3 Пакет Горячая штучка  Поком</t>
  </si>
  <si>
    <t xml:space="preserve">Чебупели с мясом Базовый ассортимент Фикс.вес 0,48 Лоток Горячая штучка ХХЛ  Поком</t>
  </si>
  <si>
    <t xml:space="preserve">Чебупицца Пепперони ТМ Горячая штучка ТС Чебупицца 0.25кг зам  ПОКОМ</t>
  </si>
  <si>
    <t xml:space="preserve">Чебупицца курочка по-итальянски Горячая штучка 0,25 кг зам  ПОКОМ</t>
  </si>
  <si>
    <t xml:space="preserve">Чебуреки Мясные вес 2,7 кг ТМ Зареченские ТС Зареченские продукты   Поком</t>
  </si>
  <si>
    <t xml:space="preserve">Чебуреки сочные ТМ Зареченские ТС Зареченские продукты.  Поком</t>
  </si>
  <si>
    <t xml:space="preserve">Чебуреки сочные, ВЕС, куриные жарен. зам  ПОКОМ</t>
  </si>
  <si>
    <t xml:space="preserve">Чебуречище горячая штучка 0,14кг Поком</t>
  </si>
  <si>
    <t xml:space="preserve">Пельмени Домашние со сливочным маслом ТМ Зареченские  продукты флоу-пак сфера 0,7 кг.  Поком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</si>
</sst>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"/>
    <numFmt numFmtId="166" formatCode="0.0_ ;[RED]\-0.0\ "/>
    <numFmt numFmtId="167" formatCode="0_ ;[RED]\-0\ 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204"/>
    </font>
    <font>
      <b val="true"/>
      <sz val="11"/>
      <name val="Calibri"/>
      <family val="2"/>
      <charset val="204"/>
    </font>
    <font>
      <b val="true"/>
      <sz val="11"/>
      <color rgb="FFFF0000"/>
      <name val="Calibri"/>
      <family val="2"/>
      <charset val="204"/>
    </font>
    <font>
      <b val="true"/>
      <sz val="10"/>
      <color rgb="FFFF0000"/>
      <name val="Arial"/>
      <family val="2"/>
      <charset val="204"/>
    </font>
    <font>
      <sz val="10"/>
      <color rgb="FFFF0000"/>
      <name val="Arial"/>
      <family val="2"/>
      <charset val="204"/>
    </font>
    <font>
      <sz val="10"/>
      <color rgb="FF00000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  <bgColor rgb="FFFFFF99"/>
      </patternFill>
    </fill>
    <fill>
      <patternFill patternType="solid">
        <fgColor rgb="FF13E22E"/>
        <bgColor rgb="FF33CCCC"/>
      </patternFill>
    </fill>
    <fill>
      <patternFill patternType="solid">
        <fgColor rgb="FF758CE0"/>
        <bgColor rgb="FF969696"/>
      </patternFill>
    </fill>
    <fill>
      <patternFill patternType="solid">
        <fgColor rgb="FFC3D69B"/>
        <bgColor rgb="FFD9D9D9"/>
      </patternFill>
    </fill>
    <fill>
      <patternFill patternType="solid">
        <fgColor rgb="FFFFFF00"/>
        <bgColor rgb="FFFFFF00"/>
      </patternFill>
    </fill>
    <fill>
      <patternFill patternType="solid">
        <fgColor rgb="FFD99694"/>
        <bgColor rgb="FFFF99CC"/>
      </patternFill>
    </fill>
    <fill>
      <patternFill patternType="solid">
        <fgColor rgb="FFD9D9D9"/>
        <bgColor rgb="FFC3D69B"/>
      </patternFill>
    </fill>
    <fill>
      <patternFill patternType="solid">
        <fgColor rgb="FF808080"/>
        <bgColor rgb="FF969696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2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2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6" fillId="2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3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2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4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4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1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5" borderId="1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6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7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7" borderId="1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6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8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8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8" borderId="1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8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9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8" fillId="6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9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9" borderId="1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9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rial10px" xfId="20"/>
  </cellStyles>
  <colors>
    <indexedColors>
      <rgbColor rgb="FF000000"/>
      <rgbColor rgb="FFFFFFFF"/>
      <rgbColor rgb="FFFF0000"/>
      <rgbColor rgb="FF13E22E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3D69B"/>
      <rgbColor rgb="FF808080"/>
      <rgbColor rgb="FF758CE0"/>
      <rgbColor rgb="FF993366"/>
      <rgbColor rgb="FFFFF4C5"/>
      <rgbColor rgb="FFCCFFFF"/>
      <rgbColor rgb="FF660066"/>
      <rgbColor rgb="FFD99694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Y498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pane xSplit="2" ySplit="5" topLeftCell="E6" activePane="bottomRight" state="frozen"/>
      <selection pane="topLeft" activeCell="A1" activeCellId="0" sqref="A1"/>
      <selection pane="topRight" activeCell="E1" activeCellId="0" sqref="E1"/>
      <selection pane="bottomLeft" activeCell="A6" activeCellId="0" sqref="A6"/>
      <selection pane="bottomRight" activeCell="S20" activeCellId="0" sqref="S20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60"/>
    <col collapsed="false" customWidth="true" hidden="false" outlineLevel="0" max="2" min="2" style="0" width="3"/>
    <col collapsed="false" customWidth="true" hidden="false" outlineLevel="0" max="4" min="3" style="0" width="6"/>
    <col collapsed="false" customWidth="true" hidden="false" outlineLevel="0" max="6" min="5" style="0" width="7"/>
    <col collapsed="false" customWidth="true" hidden="false" outlineLevel="0" max="7" min="7" style="1" width="5"/>
    <col collapsed="false" customWidth="true" hidden="false" outlineLevel="0" max="8" min="8" style="0" width="5"/>
    <col collapsed="false" customWidth="true" hidden="false" outlineLevel="0" max="9" min="9" style="0" width="9.43"/>
    <col collapsed="false" customWidth="true" hidden="false" outlineLevel="0" max="11" min="10" style="0" width="7"/>
    <col collapsed="false" customWidth="true" hidden="false" outlineLevel="0" max="13" min="12" style="0" width="1"/>
    <col collapsed="false" customWidth="true" hidden="false" outlineLevel="0" max="15" min="14" style="0" width="6.57"/>
    <col collapsed="false" customWidth="true" hidden="false" outlineLevel="0" max="17" min="16" style="0" width="9.14"/>
    <col collapsed="false" customWidth="true" hidden="false" outlineLevel="0" max="18" min="18" style="0" width="7"/>
    <col collapsed="false" customWidth="true" hidden="false" outlineLevel="0" max="19" min="19" style="0" width="17.43"/>
    <col collapsed="false" customWidth="true" hidden="false" outlineLevel="0" max="21" min="20" style="0" width="5"/>
    <col collapsed="false" customWidth="true" hidden="false" outlineLevel="0" max="30" min="22" style="0" width="6"/>
    <col collapsed="false" customWidth="true" hidden="false" outlineLevel="0" max="31" min="31" style="0" width="31.86"/>
    <col collapsed="false" customWidth="true" hidden="false" outlineLevel="0" max="32" min="32" style="0" width="7"/>
    <col collapsed="false" customWidth="true" hidden="false" outlineLevel="0" max="33" min="33" style="1" width="7"/>
    <col collapsed="false" customWidth="true" hidden="false" outlineLevel="0" max="34" min="34" style="2" width="7"/>
    <col collapsed="false" customWidth="true" hidden="false" outlineLevel="0" max="35" min="35" style="0" width="7"/>
    <col collapsed="false" customWidth="true" hidden="false" outlineLevel="0" max="37" min="36" style="0" width="5"/>
    <col collapsed="false" customWidth="true" hidden="false" outlineLevel="0" max="38" min="38" style="2" width="7"/>
    <col collapsed="false" customWidth="true" hidden="false" outlineLevel="0" max="51" min="39" style="0" width="8"/>
  </cols>
  <sheetData>
    <row r="1" customFormat="false" ht="15" hidden="false" customHeight="false" outlineLevel="0" collapsed="false">
      <c r="A1" s="3"/>
      <c r="B1" s="3"/>
      <c r="C1" s="3"/>
      <c r="D1" s="3"/>
      <c r="E1" s="3"/>
      <c r="F1" s="3"/>
      <c r="G1" s="4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4"/>
      <c r="AH1" s="5"/>
      <c r="AI1" s="3"/>
      <c r="AJ1" s="3"/>
      <c r="AK1" s="3"/>
      <c r="AL1" s="5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</row>
    <row r="2" customFormat="false" ht="15" hidden="false" customHeight="false" outlineLevel="0" collapsed="false">
      <c r="A2" s="3"/>
      <c r="B2" s="3"/>
      <c r="C2" s="3"/>
      <c r="D2" s="3"/>
      <c r="E2" s="3"/>
      <c r="F2" s="3"/>
      <c r="G2" s="4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4"/>
      <c r="AH2" s="5"/>
      <c r="AI2" s="3"/>
      <c r="AJ2" s="3"/>
      <c r="AK2" s="3"/>
      <c r="AL2" s="5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</row>
    <row r="3" customFormat="false" ht="15" hidden="false" customHeight="false" outlineLevel="0" collapsed="false">
      <c r="A3" s="6" t="s">
        <v>0</v>
      </c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7" t="s">
        <v>6</v>
      </c>
      <c r="H3" s="6" t="s">
        <v>7</v>
      </c>
      <c r="I3" s="6" t="s">
        <v>8</v>
      </c>
      <c r="J3" s="6" t="s">
        <v>9</v>
      </c>
      <c r="K3" s="6" t="s">
        <v>10</v>
      </c>
      <c r="L3" s="6" t="s">
        <v>11</v>
      </c>
      <c r="M3" s="6" t="s">
        <v>12</v>
      </c>
      <c r="N3" s="6" t="s">
        <v>13</v>
      </c>
      <c r="O3" s="6" t="s">
        <v>14</v>
      </c>
      <c r="P3" s="8" t="s">
        <v>15</v>
      </c>
      <c r="Q3" s="8" t="s">
        <v>16</v>
      </c>
      <c r="R3" s="9" t="s">
        <v>17</v>
      </c>
      <c r="S3" s="9" t="s">
        <v>18</v>
      </c>
      <c r="T3" s="6" t="s">
        <v>19</v>
      </c>
      <c r="U3" s="6" t="s">
        <v>20</v>
      </c>
      <c r="V3" s="6" t="s">
        <v>21</v>
      </c>
      <c r="W3" s="6" t="s">
        <v>21</v>
      </c>
      <c r="X3" s="6" t="s">
        <v>21</v>
      </c>
      <c r="Y3" s="6" t="s">
        <v>21</v>
      </c>
      <c r="Z3" s="6" t="s">
        <v>21</v>
      </c>
      <c r="AA3" s="6" t="s">
        <v>21</v>
      </c>
      <c r="AB3" s="6" t="s">
        <v>21</v>
      </c>
      <c r="AC3" s="6" t="s">
        <v>21</v>
      </c>
      <c r="AD3" s="6" t="s">
        <v>21</v>
      </c>
      <c r="AE3" s="6" t="s">
        <v>22</v>
      </c>
      <c r="AF3" s="6" t="s">
        <v>23</v>
      </c>
      <c r="AG3" s="7" t="s">
        <v>24</v>
      </c>
      <c r="AH3" s="10" t="s">
        <v>25</v>
      </c>
      <c r="AI3" s="6" t="s">
        <v>26</v>
      </c>
      <c r="AJ3" s="6" t="s">
        <v>27</v>
      </c>
      <c r="AK3" s="6" t="s">
        <v>28</v>
      </c>
      <c r="AL3" s="10" t="s">
        <v>29</v>
      </c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</row>
    <row r="4" customFormat="false" ht="15" hidden="false" customHeight="false" outlineLevel="0" collapsed="false">
      <c r="A4" s="3"/>
      <c r="B4" s="3"/>
      <c r="C4" s="3"/>
      <c r="D4" s="3"/>
      <c r="E4" s="3"/>
      <c r="F4" s="3"/>
      <c r="G4" s="4"/>
      <c r="H4" s="3"/>
      <c r="I4" s="3"/>
      <c r="J4" s="3"/>
      <c r="K4" s="3"/>
      <c r="L4" s="3"/>
      <c r="M4" s="3"/>
      <c r="N4" s="3" t="s">
        <v>30</v>
      </c>
      <c r="O4" s="3" t="s">
        <v>31</v>
      </c>
      <c r="P4" s="3"/>
      <c r="Q4" s="3"/>
      <c r="R4" s="3"/>
      <c r="S4" s="3"/>
      <c r="T4" s="3"/>
      <c r="U4" s="3"/>
      <c r="V4" s="3" t="s">
        <v>32</v>
      </c>
      <c r="W4" s="3" t="s">
        <v>33</v>
      </c>
      <c r="X4" s="3" t="s">
        <v>34</v>
      </c>
      <c r="Y4" s="3" t="s">
        <v>35</v>
      </c>
      <c r="Z4" s="3" t="s">
        <v>36</v>
      </c>
      <c r="AA4" s="3" t="s">
        <v>37</v>
      </c>
      <c r="AB4" s="3" t="s">
        <v>38</v>
      </c>
      <c r="AC4" s="3" t="s">
        <v>39</v>
      </c>
      <c r="AD4" s="3" t="s">
        <v>40</v>
      </c>
      <c r="AE4" s="3"/>
      <c r="AF4" s="3"/>
      <c r="AG4" s="4"/>
      <c r="AH4" s="5" t="s">
        <v>41</v>
      </c>
      <c r="AI4" s="3"/>
      <c r="AJ4" s="3"/>
      <c r="AK4" s="3"/>
      <c r="AL4" s="5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</row>
    <row r="5" customFormat="false" ht="15" hidden="false" customHeight="false" outlineLevel="0" collapsed="false">
      <c r="A5" s="3"/>
      <c r="B5" s="3"/>
      <c r="C5" s="3"/>
      <c r="D5" s="3"/>
      <c r="E5" s="11" t="n">
        <f aca="false">SUM(E6:E498)</f>
        <v>10992.2</v>
      </c>
      <c r="F5" s="11" t="n">
        <f aca="false">SUM(F6:F498)</f>
        <v>19156.4</v>
      </c>
      <c r="G5" s="4"/>
      <c r="H5" s="3"/>
      <c r="I5" s="3"/>
      <c r="J5" s="11" t="n">
        <f aca="false">SUM(J6:J498)</f>
        <v>10669.2</v>
      </c>
      <c r="K5" s="11" t="n">
        <f aca="false">SUM(K6:K498)</f>
        <v>323</v>
      </c>
      <c r="L5" s="11" t="n">
        <f aca="false">SUM(L6:L498)</f>
        <v>0</v>
      </c>
      <c r="M5" s="11" t="n">
        <f aca="false">SUM(M6:M498)</f>
        <v>0</v>
      </c>
      <c r="N5" s="11" t="n">
        <f aca="false">SUM(N6:N498)</f>
        <v>12284</v>
      </c>
      <c r="O5" s="11" t="n">
        <f aca="false">SUM(O6:O498)</f>
        <v>2748.05</v>
      </c>
      <c r="P5" s="11" t="n">
        <f aca="false">SUM(P6:P498)</f>
        <v>10545.3</v>
      </c>
      <c r="Q5" s="11" t="n">
        <f aca="false">SUM(Q6:Q498)</f>
        <v>11137.6</v>
      </c>
      <c r="R5" s="11" t="n">
        <f aca="false">SUM(R6:R498)</f>
        <v>0</v>
      </c>
      <c r="S5" s="3"/>
      <c r="T5" s="3"/>
      <c r="U5" s="3"/>
      <c r="V5" s="11" t="n">
        <f aca="false">SUM(V6:V498)</f>
        <v>3075.48</v>
      </c>
      <c r="W5" s="11" t="n">
        <f aca="false">SUM(W6:W498)</f>
        <v>2608.62</v>
      </c>
      <c r="X5" s="11" t="n">
        <f aca="false">SUM(X6:X498)</f>
        <v>2167.02</v>
      </c>
      <c r="Y5" s="11" t="n">
        <f aca="false">SUM(Y6:Y498)</f>
        <v>2093.64</v>
      </c>
      <c r="Z5" s="11" t="n">
        <f aca="false">SUM(Z6:Z498)</f>
        <v>1973.28</v>
      </c>
      <c r="AA5" s="11" t="n">
        <f aca="false">SUM(AA6:AA498)</f>
        <v>2016.92</v>
      </c>
      <c r="AB5" s="11" t="n">
        <f aca="false">SUM(AB6:AB498)</f>
        <v>2331.62</v>
      </c>
      <c r="AC5" s="11" t="n">
        <f aca="false">SUM(AC6:AC498)</f>
        <v>2616.7</v>
      </c>
      <c r="AD5" s="11" t="n">
        <f aca="false">SUM(AD6:AD498)</f>
        <v>2103.88</v>
      </c>
      <c r="AE5" s="3"/>
      <c r="AF5" s="11" t="n">
        <f aca="false">SUM(AF6:AF498)</f>
        <v>5641.46</v>
      </c>
      <c r="AG5" s="4"/>
      <c r="AH5" s="12" t="n">
        <f aca="false">SUM(AH6:AH498)</f>
        <v>1282</v>
      </c>
      <c r="AI5" s="11" t="n">
        <f aca="false">SUM(AI6:AI498)</f>
        <v>5941.36</v>
      </c>
      <c r="AJ5" s="3"/>
      <c r="AK5" s="3"/>
      <c r="AL5" s="12" t="n">
        <f aca="false">SUM(AL6:AL498)</f>
        <v>14.6554334554335</v>
      </c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</row>
    <row r="6" customFormat="false" ht="15" hidden="false" customHeight="false" outlineLevel="0" collapsed="false">
      <c r="A6" s="3" t="s">
        <v>42</v>
      </c>
      <c r="B6" s="3" t="s">
        <v>43</v>
      </c>
      <c r="C6" s="3" t="n">
        <v>55</v>
      </c>
      <c r="D6" s="3" t="n">
        <v>120</v>
      </c>
      <c r="E6" s="3" t="n">
        <v>50</v>
      </c>
      <c r="F6" s="3" t="n">
        <v>125</v>
      </c>
      <c r="G6" s="4" t="n">
        <v>1</v>
      </c>
      <c r="H6" s="3" t="n">
        <v>90</v>
      </c>
      <c r="I6" s="3" t="s">
        <v>44</v>
      </c>
      <c r="J6" s="3" t="n">
        <v>50</v>
      </c>
      <c r="K6" s="3" t="n">
        <f aca="false">E6-J6</f>
        <v>0</v>
      </c>
      <c r="L6" s="3"/>
      <c r="M6" s="3"/>
      <c r="N6" s="3" t="n">
        <v>0</v>
      </c>
      <c r="O6" s="3" t="n">
        <f aca="false">E6/4</f>
        <v>12.5</v>
      </c>
      <c r="P6" s="13" t="n">
        <f aca="false">14*O6-N6-F6</f>
        <v>50</v>
      </c>
      <c r="Q6" s="13" t="n">
        <f aca="false">AG6*AH6</f>
        <v>60</v>
      </c>
      <c r="R6" s="13"/>
      <c r="S6" s="3"/>
      <c r="T6" s="3" t="n">
        <f aca="false">(F6+N6+Q6)/O6</f>
        <v>14.8</v>
      </c>
      <c r="U6" s="3" t="n">
        <f aca="false">(F6+N6)/O6</f>
        <v>10</v>
      </c>
      <c r="V6" s="3" t="n">
        <v>7</v>
      </c>
      <c r="W6" s="3" t="n">
        <v>7</v>
      </c>
      <c r="X6" s="3" t="n">
        <v>2</v>
      </c>
      <c r="Y6" s="3" t="n">
        <v>7</v>
      </c>
      <c r="Z6" s="3" t="n">
        <v>5</v>
      </c>
      <c r="AA6" s="3" t="n">
        <v>4</v>
      </c>
      <c r="AB6" s="3" t="n">
        <v>8</v>
      </c>
      <c r="AC6" s="3" t="n">
        <v>10</v>
      </c>
      <c r="AD6" s="3" t="n">
        <v>15</v>
      </c>
      <c r="AE6" s="3"/>
      <c r="AF6" s="3" t="n">
        <f aca="false">G6*P6</f>
        <v>50</v>
      </c>
      <c r="AG6" s="4" t="n">
        <v>5</v>
      </c>
      <c r="AH6" s="5" t="n">
        <f aca="false">MROUND(P6, AG6*AJ6)/AG6</f>
        <v>12</v>
      </c>
      <c r="AI6" s="3" t="n">
        <f aca="false">AH6*AG6*G6</f>
        <v>60</v>
      </c>
      <c r="AJ6" s="3" t="n">
        <v>12</v>
      </c>
      <c r="AK6" s="3" t="n">
        <v>144</v>
      </c>
      <c r="AL6" s="5" t="n">
        <f aca="false">AH6/AK6</f>
        <v>0.0833333333333333</v>
      </c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</row>
    <row r="7" customFormat="false" ht="15" hidden="false" customHeight="false" outlineLevel="0" collapsed="false">
      <c r="A7" s="3" t="s">
        <v>45</v>
      </c>
      <c r="B7" s="3" t="s">
        <v>46</v>
      </c>
      <c r="C7" s="3" t="n">
        <v>156</v>
      </c>
      <c r="D7" s="3"/>
      <c r="E7" s="3" t="n">
        <v>155</v>
      </c>
      <c r="F7" s="3"/>
      <c r="G7" s="4" t="n">
        <v>0.3</v>
      </c>
      <c r="H7" s="3" t="n">
        <v>180</v>
      </c>
      <c r="I7" s="3" t="s">
        <v>44</v>
      </c>
      <c r="J7" s="3" t="n">
        <v>180</v>
      </c>
      <c r="K7" s="3" t="n">
        <f aca="false">E7-J7</f>
        <v>-25</v>
      </c>
      <c r="L7" s="3"/>
      <c r="M7" s="3"/>
      <c r="N7" s="3" t="n">
        <v>168</v>
      </c>
      <c r="O7" s="3" t="n">
        <f aca="false">E7/4</f>
        <v>38.75</v>
      </c>
      <c r="P7" s="13" t="n">
        <f aca="false">14*O7-N7-F7</f>
        <v>374.5</v>
      </c>
      <c r="Q7" s="13" t="n">
        <f aca="false">AG7*AH7</f>
        <v>336</v>
      </c>
      <c r="R7" s="13"/>
      <c r="S7" s="3"/>
      <c r="T7" s="3" t="n">
        <f aca="false">(F7+N7+Q7)/O7</f>
        <v>13.0064516129032</v>
      </c>
      <c r="U7" s="3" t="n">
        <f aca="false">(F7+N7)/O7</f>
        <v>4.33548387096774</v>
      </c>
      <c r="V7" s="3" t="n">
        <v>45.4</v>
      </c>
      <c r="W7" s="3" t="n">
        <v>35.2</v>
      </c>
      <c r="X7" s="3" t="n">
        <v>33.6</v>
      </c>
      <c r="Y7" s="3" t="n">
        <v>28.8</v>
      </c>
      <c r="Z7" s="3" t="n">
        <v>26.2</v>
      </c>
      <c r="AA7" s="3" t="n">
        <v>28.8</v>
      </c>
      <c r="AB7" s="3" t="n">
        <v>31.8</v>
      </c>
      <c r="AC7" s="3" t="n">
        <v>27.2</v>
      </c>
      <c r="AD7" s="3" t="n">
        <v>28.4</v>
      </c>
      <c r="AE7" s="3"/>
      <c r="AF7" s="3" t="n">
        <f aca="false">G7*P7</f>
        <v>112.35</v>
      </c>
      <c r="AG7" s="4" t="n">
        <v>12</v>
      </c>
      <c r="AH7" s="5" t="n">
        <f aca="false">MROUND(P7, AG7*AJ7)/AG7</f>
        <v>28</v>
      </c>
      <c r="AI7" s="3" t="n">
        <f aca="false">AH7*AG7*G7</f>
        <v>100.8</v>
      </c>
      <c r="AJ7" s="3" t="n">
        <v>14</v>
      </c>
      <c r="AK7" s="3" t="n">
        <v>70</v>
      </c>
      <c r="AL7" s="5" t="n">
        <f aca="false">AH7/AK7</f>
        <v>0.4</v>
      </c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</row>
    <row r="8" customFormat="false" ht="15" hidden="false" customHeight="false" outlineLevel="0" collapsed="false">
      <c r="A8" s="3" t="s">
        <v>47</v>
      </c>
      <c r="B8" s="3" t="s">
        <v>46</v>
      </c>
      <c r="C8" s="3" t="n">
        <v>507</v>
      </c>
      <c r="D8" s="3" t="n">
        <v>168</v>
      </c>
      <c r="E8" s="3" t="n">
        <v>294</v>
      </c>
      <c r="F8" s="3" t="n">
        <v>369</v>
      </c>
      <c r="G8" s="4" t="n">
        <v>0.3</v>
      </c>
      <c r="H8" s="3" t="n">
        <v>180</v>
      </c>
      <c r="I8" s="3" t="s">
        <v>44</v>
      </c>
      <c r="J8" s="3" t="n">
        <v>294</v>
      </c>
      <c r="K8" s="3" t="n">
        <f aca="false">E8-J8</f>
        <v>0</v>
      </c>
      <c r="L8" s="3"/>
      <c r="M8" s="3"/>
      <c r="N8" s="3" t="n">
        <v>168</v>
      </c>
      <c r="O8" s="3" t="n">
        <f aca="false">E8/4</f>
        <v>73.5</v>
      </c>
      <c r="P8" s="13" t="n">
        <f aca="false">14*O8-N8-F8</f>
        <v>492</v>
      </c>
      <c r="Q8" s="13" t="n">
        <f aca="false">AG8*AH8</f>
        <v>504</v>
      </c>
      <c r="R8" s="13"/>
      <c r="S8" s="3"/>
      <c r="T8" s="3" t="n">
        <f aca="false">(F8+N8+Q8)/O8</f>
        <v>14.1632653061225</v>
      </c>
      <c r="U8" s="3" t="n">
        <f aca="false">(F8+N8)/O8</f>
        <v>7.30612244897959</v>
      </c>
      <c r="V8" s="3" t="n">
        <v>81.4</v>
      </c>
      <c r="W8" s="3" t="n">
        <v>67.2</v>
      </c>
      <c r="X8" s="3" t="n">
        <v>65.4</v>
      </c>
      <c r="Y8" s="3" t="n">
        <v>54.2</v>
      </c>
      <c r="Z8" s="3" t="n">
        <v>39.8</v>
      </c>
      <c r="AA8" s="3" t="n">
        <v>54</v>
      </c>
      <c r="AB8" s="3" t="n">
        <v>76.6</v>
      </c>
      <c r="AC8" s="3" t="n">
        <v>69.6</v>
      </c>
      <c r="AD8" s="3" t="n">
        <v>56.4</v>
      </c>
      <c r="AE8" s="3" t="s">
        <v>48</v>
      </c>
      <c r="AF8" s="3" t="n">
        <f aca="false">G8*P8</f>
        <v>147.6</v>
      </c>
      <c r="AG8" s="4" t="n">
        <v>12</v>
      </c>
      <c r="AH8" s="5" t="n">
        <f aca="false">MROUND(P8, AG8*AJ8)/AG8</f>
        <v>42</v>
      </c>
      <c r="AI8" s="3" t="n">
        <f aca="false">AH8*AG8*G8</f>
        <v>151.2</v>
      </c>
      <c r="AJ8" s="3" t="n">
        <v>14</v>
      </c>
      <c r="AK8" s="3" t="n">
        <v>70</v>
      </c>
      <c r="AL8" s="5" t="n">
        <f aca="false">AH8/AK8</f>
        <v>0.6</v>
      </c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</row>
    <row r="9" customFormat="false" ht="15" hidden="false" customHeight="false" outlineLevel="0" collapsed="false">
      <c r="A9" s="3" t="s">
        <v>49</v>
      </c>
      <c r="B9" s="3" t="s">
        <v>46</v>
      </c>
      <c r="C9" s="3" t="n">
        <v>364</v>
      </c>
      <c r="D9" s="3" t="n">
        <v>504</v>
      </c>
      <c r="E9" s="3" t="n">
        <v>286</v>
      </c>
      <c r="F9" s="3" t="n">
        <v>581</v>
      </c>
      <c r="G9" s="4" t="n">
        <v>0.3</v>
      </c>
      <c r="H9" s="3" t="n">
        <v>180</v>
      </c>
      <c r="I9" s="3" t="s">
        <v>44</v>
      </c>
      <c r="J9" s="3" t="n">
        <v>292</v>
      </c>
      <c r="K9" s="3" t="n">
        <f aca="false">E9-J9</f>
        <v>-6</v>
      </c>
      <c r="L9" s="3"/>
      <c r="M9" s="3"/>
      <c r="N9" s="3" t="n">
        <v>168</v>
      </c>
      <c r="O9" s="3" t="n">
        <f aca="false">E9/4</f>
        <v>71.5</v>
      </c>
      <c r="P9" s="14" t="n">
        <f aca="false">16*O9-N9-F9</f>
        <v>395</v>
      </c>
      <c r="Q9" s="14" t="n">
        <f aca="false">AG9*AH9</f>
        <v>336</v>
      </c>
      <c r="R9" s="13"/>
      <c r="S9" s="3"/>
      <c r="T9" s="3" t="n">
        <f aca="false">(F9+N9+Q9)/O9</f>
        <v>15.1748251748252</v>
      </c>
      <c r="U9" s="3" t="n">
        <f aca="false">(F9+N9)/O9</f>
        <v>10.4755244755245</v>
      </c>
      <c r="V9" s="3" t="n">
        <v>88.2</v>
      </c>
      <c r="W9" s="3" t="n">
        <v>76.6</v>
      </c>
      <c r="X9" s="3" t="n">
        <v>63.2</v>
      </c>
      <c r="Y9" s="3" t="n">
        <v>63.4</v>
      </c>
      <c r="Z9" s="3" t="n">
        <v>66</v>
      </c>
      <c r="AA9" s="3" t="n">
        <v>66</v>
      </c>
      <c r="AB9" s="3" t="n">
        <v>88.8</v>
      </c>
      <c r="AC9" s="3" t="n">
        <v>87</v>
      </c>
      <c r="AD9" s="3" t="n">
        <v>70.6</v>
      </c>
      <c r="AE9" s="3" t="s">
        <v>48</v>
      </c>
      <c r="AF9" s="3" t="n">
        <f aca="false">G9*P9</f>
        <v>118.5</v>
      </c>
      <c r="AG9" s="4" t="n">
        <v>12</v>
      </c>
      <c r="AH9" s="5" t="n">
        <f aca="false">MROUND(P9, AG9*AJ9)/AG9</f>
        <v>28</v>
      </c>
      <c r="AI9" s="3" t="n">
        <f aca="false">AH9*AG9*G9</f>
        <v>100.8</v>
      </c>
      <c r="AJ9" s="3" t="n">
        <v>14</v>
      </c>
      <c r="AK9" s="3" t="n">
        <v>70</v>
      </c>
      <c r="AL9" s="5" t="n">
        <f aca="false">AH9/AK9</f>
        <v>0.4</v>
      </c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</row>
    <row r="10" customFormat="false" ht="15" hidden="false" customHeight="false" outlineLevel="0" collapsed="false">
      <c r="A10" s="3" t="s">
        <v>50</v>
      </c>
      <c r="B10" s="3" t="s">
        <v>46</v>
      </c>
      <c r="C10" s="3" t="n">
        <v>481</v>
      </c>
      <c r="D10" s="3" t="n">
        <v>168</v>
      </c>
      <c r="E10" s="3" t="n">
        <v>211</v>
      </c>
      <c r="F10" s="3" t="n">
        <v>438</v>
      </c>
      <c r="G10" s="4" t="n">
        <v>0.3</v>
      </c>
      <c r="H10" s="3" t="n">
        <v>180</v>
      </c>
      <c r="I10" s="3" t="s">
        <v>44</v>
      </c>
      <c r="J10" s="3" t="n">
        <v>211</v>
      </c>
      <c r="K10" s="3" t="n">
        <f aca="false">E10-J10</f>
        <v>0</v>
      </c>
      <c r="L10" s="3"/>
      <c r="M10" s="3"/>
      <c r="N10" s="3" t="n">
        <v>0</v>
      </c>
      <c r="O10" s="3" t="n">
        <f aca="false">E10/4</f>
        <v>52.75</v>
      </c>
      <c r="P10" s="13" t="n">
        <f aca="false">14*O10-N10-F10</f>
        <v>300.5</v>
      </c>
      <c r="Q10" s="13" t="n">
        <f aca="false">AG10*AH10</f>
        <v>336</v>
      </c>
      <c r="R10" s="13"/>
      <c r="S10" s="3"/>
      <c r="T10" s="3" t="n">
        <f aca="false">(F10+N10+Q10)/O10</f>
        <v>14.6729857819905</v>
      </c>
      <c r="U10" s="3" t="n">
        <f aca="false">(F10+N10)/O10</f>
        <v>8.30331753554502</v>
      </c>
      <c r="V10" s="3" t="n">
        <v>41.2</v>
      </c>
      <c r="W10" s="3" t="n">
        <v>49.2</v>
      </c>
      <c r="X10" s="3" t="n">
        <v>48.6</v>
      </c>
      <c r="Y10" s="3" t="n">
        <v>57.6</v>
      </c>
      <c r="Z10" s="3" t="n">
        <v>53.8</v>
      </c>
      <c r="AA10" s="3" t="n">
        <v>45.8</v>
      </c>
      <c r="AB10" s="3" t="n">
        <v>60.8</v>
      </c>
      <c r="AC10" s="3" t="n">
        <v>70.6</v>
      </c>
      <c r="AD10" s="3" t="n">
        <v>69.8</v>
      </c>
      <c r="AE10" s="3" t="s">
        <v>48</v>
      </c>
      <c r="AF10" s="3" t="n">
        <f aca="false">G10*P10</f>
        <v>90.15</v>
      </c>
      <c r="AG10" s="4" t="n">
        <v>12</v>
      </c>
      <c r="AH10" s="5" t="n">
        <f aca="false">MROUND(P10, AG10*AJ10)/AG10</f>
        <v>28</v>
      </c>
      <c r="AI10" s="3" t="n">
        <f aca="false">AH10*AG10*G10</f>
        <v>100.8</v>
      </c>
      <c r="AJ10" s="3" t="n">
        <v>14</v>
      </c>
      <c r="AK10" s="3" t="n">
        <v>70</v>
      </c>
      <c r="AL10" s="5" t="n">
        <f aca="false">AH10/AK10</f>
        <v>0.4</v>
      </c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</row>
    <row r="11" customFormat="false" ht="15" hidden="false" customHeight="false" outlineLevel="0" collapsed="false">
      <c r="A11" s="3" t="s">
        <v>51</v>
      </c>
      <c r="B11" s="3" t="s">
        <v>46</v>
      </c>
      <c r="C11" s="3" t="n">
        <v>501</v>
      </c>
      <c r="D11" s="3" t="n">
        <v>504</v>
      </c>
      <c r="E11" s="3" t="n">
        <v>339</v>
      </c>
      <c r="F11" s="3" t="n">
        <v>666</v>
      </c>
      <c r="G11" s="4" t="n">
        <v>0.3</v>
      </c>
      <c r="H11" s="3" t="n">
        <v>180</v>
      </c>
      <c r="I11" s="3" t="s">
        <v>44</v>
      </c>
      <c r="J11" s="3" t="n">
        <v>339</v>
      </c>
      <c r="K11" s="3" t="n">
        <f aca="false">E11-J11</f>
        <v>0</v>
      </c>
      <c r="L11" s="3"/>
      <c r="M11" s="3"/>
      <c r="N11" s="3" t="n">
        <v>336</v>
      </c>
      <c r="O11" s="3" t="n">
        <f aca="false">E11/4</f>
        <v>84.75</v>
      </c>
      <c r="P11" s="14" t="n">
        <f aca="false">16*O11-N11-F11</f>
        <v>354</v>
      </c>
      <c r="Q11" s="14" t="n">
        <f aca="false">AG11*AH11</f>
        <v>336</v>
      </c>
      <c r="R11" s="13"/>
      <c r="S11" s="3"/>
      <c r="T11" s="3" t="n">
        <f aca="false">(F11+N11+Q11)/O11</f>
        <v>15.787610619469</v>
      </c>
      <c r="U11" s="3" t="n">
        <f aca="false">(F11+N11)/O11</f>
        <v>11.8230088495575</v>
      </c>
      <c r="V11" s="3" t="n">
        <v>120</v>
      </c>
      <c r="W11" s="3" t="n">
        <v>103.6</v>
      </c>
      <c r="X11" s="3" t="n">
        <v>91.8</v>
      </c>
      <c r="Y11" s="3" t="n">
        <v>75.8</v>
      </c>
      <c r="Z11" s="3" t="n">
        <v>71.4</v>
      </c>
      <c r="AA11" s="3" t="n">
        <v>50.6</v>
      </c>
      <c r="AB11" s="3" t="n">
        <v>102.8</v>
      </c>
      <c r="AC11" s="3" t="n">
        <v>107.6</v>
      </c>
      <c r="AD11" s="3" t="n">
        <v>84.6</v>
      </c>
      <c r="AE11" s="3" t="s">
        <v>48</v>
      </c>
      <c r="AF11" s="3" t="n">
        <f aca="false">G11*P11</f>
        <v>106.2</v>
      </c>
      <c r="AG11" s="4" t="n">
        <v>12</v>
      </c>
      <c r="AH11" s="5" t="n">
        <f aca="false">MROUND(P11, AG11*AJ11)/AG11</f>
        <v>28</v>
      </c>
      <c r="AI11" s="3" t="n">
        <f aca="false">AH11*AG11*G11</f>
        <v>100.8</v>
      </c>
      <c r="AJ11" s="3" t="n">
        <v>14</v>
      </c>
      <c r="AK11" s="3" t="n">
        <v>70</v>
      </c>
      <c r="AL11" s="5" t="n">
        <f aca="false">AH11/AK11</f>
        <v>0.4</v>
      </c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</row>
    <row r="12" customFormat="false" ht="15" hidden="false" customHeight="false" outlineLevel="0" collapsed="false">
      <c r="A12" s="3" t="s">
        <v>52</v>
      </c>
      <c r="B12" s="3" t="s">
        <v>46</v>
      </c>
      <c r="C12" s="3" t="n">
        <v>161</v>
      </c>
      <c r="D12" s="3"/>
      <c r="E12" s="3" t="n">
        <v>6</v>
      </c>
      <c r="F12" s="3" t="n">
        <v>155</v>
      </c>
      <c r="G12" s="4" t="n">
        <v>0.09</v>
      </c>
      <c r="H12" s="3" t="n">
        <v>180</v>
      </c>
      <c r="I12" s="3" t="s">
        <v>44</v>
      </c>
      <c r="J12" s="3" t="n">
        <v>6</v>
      </c>
      <c r="K12" s="3" t="n">
        <f aca="false">E12-J12</f>
        <v>0</v>
      </c>
      <c r="L12" s="3"/>
      <c r="M12" s="3"/>
      <c r="N12" s="3" t="n">
        <v>0</v>
      </c>
      <c r="O12" s="3" t="n">
        <f aca="false">E12/4</f>
        <v>1.5</v>
      </c>
      <c r="P12" s="13"/>
      <c r="Q12" s="13" t="n">
        <f aca="false">AG12*AH12</f>
        <v>0</v>
      </c>
      <c r="R12" s="13"/>
      <c r="S12" s="3"/>
      <c r="T12" s="3" t="n">
        <f aca="false">(F12+N12+Q12)/O12</f>
        <v>103.333333333333</v>
      </c>
      <c r="U12" s="3" t="n">
        <f aca="false">(F12+N12)/O12</f>
        <v>103.333333333333</v>
      </c>
      <c r="V12" s="3" t="n">
        <v>4.8</v>
      </c>
      <c r="W12" s="3" t="n">
        <v>4.8</v>
      </c>
      <c r="X12" s="3" t="n">
        <v>1.4</v>
      </c>
      <c r="Y12" s="3" t="n">
        <v>1.8</v>
      </c>
      <c r="Z12" s="3" t="n">
        <v>0.6</v>
      </c>
      <c r="AA12" s="3" t="n">
        <v>0</v>
      </c>
      <c r="AB12" s="3" t="n">
        <v>1.2</v>
      </c>
      <c r="AC12" s="3" t="n">
        <v>0.4</v>
      </c>
      <c r="AD12" s="3" t="n">
        <v>3.8</v>
      </c>
      <c r="AE12" s="15" t="s">
        <v>53</v>
      </c>
      <c r="AF12" s="3" t="n">
        <f aca="false">G12*P12</f>
        <v>0</v>
      </c>
      <c r="AG12" s="4" t="n">
        <v>24</v>
      </c>
      <c r="AH12" s="5" t="n">
        <f aca="false">MROUND(P12, AG12*AJ12)/AG12</f>
        <v>0</v>
      </c>
      <c r="AI12" s="3" t="n">
        <f aca="false">AH12*AG12*G12</f>
        <v>0</v>
      </c>
      <c r="AJ12" s="3" t="n">
        <v>14</v>
      </c>
      <c r="AK12" s="3" t="n">
        <v>126</v>
      </c>
      <c r="AL12" s="5" t="n">
        <f aca="false">AH12/AK12</f>
        <v>0</v>
      </c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</row>
    <row r="13" customFormat="false" ht="15" hidden="false" customHeight="false" outlineLevel="0" collapsed="false">
      <c r="A13" s="3" t="s">
        <v>54</v>
      </c>
      <c r="B13" s="3" t="s">
        <v>46</v>
      </c>
      <c r="C13" s="3" t="n">
        <v>16</v>
      </c>
      <c r="D13" s="3" t="n">
        <v>280</v>
      </c>
      <c r="E13" s="3" t="n">
        <v>115</v>
      </c>
      <c r="F13" s="3" t="n">
        <v>181</v>
      </c>
      <c r="G13" s="4" t="n">
        <v>0.36</v>
      </c>
      <c r="H13" s="3" t="n">
        <v>180</v>
      </c>
      <c r="I13" s="3" t="s">
        <v>44</v>
      </c>
      <c r="J13" s="3" t="n">
        <v>115</v>
      </c>
      <c r="K13" s="3" t="n">
        <f aca="false">E13-J13</f>
        <v>0</v>
      </c>
      <c r="L13" s="3"/>
      <c r="M13" s="3"/>
      <c r="N13" s="3" t="n">
        <v>140</v>
      </c>
      <c r="O13" s="3" t="n">
        <f aca="false">E13/4</f>
        <v>28.75</v>
      </c>
      <c r="P13" s="13" t="n">
        <f aca="false">14*O13-N13-F13</f>
        <v>81.5</v>
      </c>
      <c r="Q13" s="13" t="n">
        <f aca="false">AG13*AH13</f>
        <v>140</v>
      </c>
      <c r="R13" s="13"/>
      <c r="S13" s="3"/>
      <c r="T13" s="3" t="n">
        <f aca="false">(F13+N13+Q13)/O13</f>
        <v>16.0347826086957</v>
      </c>
      <c r="U13" s="3" t="n">
        <f aca="false">(F13+N13)/O13</f>
        <v>11.1652173913043</v>
      </c>
      <c r="V13" s="3" t="n">
        <v>32.6</v>
      </c>
      <c r="W13" s="3" t="n">
        <v>25.4</v>
      </c>
      <c r="X13" s="3" t="n">
        <v>15.2</v>
      </c>
      <c r="Y13" s="3" t="n">
        <v>19.2</v>
      </c>
      <c r="Z13" s="3" t="n">
        <v>14.6</v>
      </c>
      <c r="AA13" s="3" t="n">
        <v>14</v>
      </c>
      <c r="AB13" s="3" t="n">
        <v>15.4</v>
      </c>
      <c r="AC13" s="3" t="n">
        <v>20.2</v>
      </c>
      <c r="AD13" s="3" t="n">
        <v>22.8</v>
      </c>
      <c r="AE13" s="3" t="s">
        <v>48</v>
      </c>
      <c r="AF13" s="3" t="n">
        <f aca="false">G13*P13</f>
        <v>29.34</v>
      </c>
      <c r="AG13" s="4" t="n">
        <v>10</v>
      </c>
      <c r="AH13" s="5" t="n">
        <f aca="false">MROUND(P13, AG13*AJ13)/AG13</f>
        <v>14</v>
      </c>
      <c r="AI13" s="3" t="n">
        <f aca="false">AH13*AG13*G13</f>
        <v>50.4</v>
      </c>
      <c r="AJ13" s="3" t="n">
        <v>14</v>
      </c>
      <c r="AK13" s="3" t="n">
        <v>70</v>
      </c>
      <c r="AL13" s="5" t="n">
        <f aca="false">AH13/AK13</f>
        <v>0.2</v>
      </c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</row>
    <row r="14" customFormat="false" ht="15" hidden="false" customHeight="false" outlineLevel="0" collapsed="false">
      <c r="A14" s="3" t="s">
        <v>55</v>
      </c>
      <c r="B14" s="3" t="s">
        <v>46</v>
      </c>
      <c r="C14" s="3" t="n">
        <v>95</v>
      </c>
      <c r="D14" s="3"/>
      <c r="E14" s="3"/>
      <c r="F14" s="3" t="n">
        <v>95</v>
      </c>
      <c r="G14" s="4" t="n">
        <v>0.2</v>
      </c>
      <c r="H14" s="3" t="n">
        <v>180</v>
      </c>
      <c r="I14" s="3" t="s">
        <v>44</v>
      </c>
      <c r="J14" s="3"/>
      <c r="K14" s="3" t="n">
        <f aca="false">E14-J14</f>
        <v>0</v>
      </c>
      <c r="L14" s="3"/>
      <c r="M14" s="3"/>
      <c r="N14" s="3" t="n">
        <v>0</v>
      </c>
      <c r="O14" s="3" t="n">
        <f aca="false">E14/4</f>
        <v>0</v>
      </c>
      <c r="P14" s="13"/>
      <c r="Q14" s="13" t="n">
        <f aca="false">AG14*AH14</f>
        <v>0</v>
      </c>
      <c r="R14" s="13"/>
      <c r="S14" s="3"/>
      <c r="T14" s="3" t="e">
        <f aca="false">(F14+N14+Q14)/O14</f>
        <v>#DIV/0!</v>
      </c>
      <c r="U14" s="3" t="e">
        <f aca="false">(F14+N14)/O14</f>
        <v>#DIV/0!</v>
      </c>
      <c r="V14" s="3" t="n">
        <v>2.8</v>
      </c>
      <c r="W14" s="3" t="n">
        <v>0.4</v>
      </c>
      <c r="X14" s="3" t="n">
        <v>2.4</v>
      </c>
      <c r="Y14" s="3" t="n">
        <v>3.4</v>
      </c>
      <c r="Z14" s="3" t="n">
        <v>4</v>
      </c>
      <c r="AA14" s="3" t="n">
        <v>2</v>
      </c>
      <c r="AB14" s="3" t="n">
        <v>0</v>
      </c>
      <c r="AC14" s="3" t="n">
        <v>0</v>
      </c>
      <c r="AD14" s="3" t="n">
        <v>0</v>
      </c>
      <c r="AE14" s="15" t="s">
        <v>56</v>
      </c>
      <c r="AF14" s="3" t="n">
        <f aca="false">G14*P14</f>
        <v>0</v>
      </c>
      <c r="AG14" s="4" t="n">
        <v>12</v>
      </c>
      <c r="AH14" s="5" t="n">
        <f aca="false">MROUND(P14, AG14*AJ14)/AG14</f>
        <v>0</v>
      </c>
      <c r="AI14" s="3" t="n">
        <f aca="false">AH14*AG14*G14</f>
        <v>0</v>
      </c>
      <c r="AJ14" s="3" t="n">
        <v>14</v>
      </c>
      <c r="AK14" s="3" t="n">
        <v>70</v>
      </c>
      <c r="AL14" s="5" t="n">
        <f aca="false">AH14/AK14</f>
        <v>0</v>
      </c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</row>
    <row r="15" customFormat="false" ht="15" hidden="false" customHeight="false" outlineLevel="0" collapsed="false">
      <c r="A15" s="3" t="s">
        <v>57</v>
      </c>
      <c r="B15" s="3" t="s">
        <v>46</v>
      </c>
      <c r="C15" s="3" t="n">
        <v>151</v>
      </c>
      <c r="D15" s="3"/>
      <c r="E15" s="3" t="n">
        <v>11</v>
      </c>
      <c r="F15" s="3" t="n">
        <v>140</v>
      </c>
      <c r="G15" s="4" t="n">
        <v>0.2</v>
      </c>
      <c r="H15" s="3" t="n">
        <v>180</v>
      </c>
      <c r="I15" s="3" t="s">
        <v>44</v>
      </c>
      <c r="J15" s="3" t="n">
        <v>11</v>
      </c>
      <c r="K15" s="3" t="n">
        <f aca="false">E15-J15</f>
        <v>0</v>
      </c>
      <c r="L15" s="3"/>
      <c r="M15" s="3"/>
      <c r="N15" s="3" t="n">
        <v>0</v>
      </c>
      <c r="O15" s="3" t="n">
        <f aca="false">E15/4</f>
        <v>2.75</v>
      </c>
      <c r="P15" s="13"/>
      <c r="Q15" s="13" t="n">
        <f aca="false">AG15*AH15</f>
        <v>0</v>
      </c>
      <c r="R15" s="13"/>
      <c r="S15" s="3"/>
      <c r="T15" s="3" t="n">
        <f aca="false">(F15+N15+Q15)/O15</f>
        <v>50.9090909090909</v>
      </c>
      <c r="U15" s="3" t="n">
        <f aca="false">(F15+N15)/O15</f>
        <v>50.9090909090909</v>
      </c>
      <c r="V15" s="3" t="n">
        <v>3.6</v>
      </c>
      <c r="W15" s="3" t="n">
        <v>1.2</v>
      </c>
      <c r="X15" s="3" t="n">
        <v>4.6</v>
      </c>
      <c r="Y15" s="3" t="n">
        <v>3.4</v>
      </c>
      <c r="Z15" s="3" t="n">
        <v>7.8</v>
      </c>
      <c r="AA15" s="3" t="n">
        <v>17.6</v>
      </c>
      <c r="AB15" s="3" t="n">
        <v>0</v>
      </c>
      <c r="AC15" s="3" t="n">
        <v>0</v>
      </c>
      <c r="AD15" s="3" t="n">
        <v>0</v>
      </c>
      <c r="AE15" s="15" t="s">
        <v>56</v>
      </c>
      <c r="AF15" s="3" t="n">
        <f aca="false">G15*P15</f>
        <v>0</v>
      </c>
      <c r="AG15" s="4" t="n">
        <v>12</v>
      </c>
      <c r="AH15" s="5" t="n">
        <f aca="false">MROUND(P15, AG15*AJ15)/AG15</f>
        <v>0</v>
      </c>
      <c r="AI15" s="3" t="n">
        <f aca="false">AH15*AG15*G15</f>
        <v>0</v>
      </c>
      <c r="AJ15" s="3" t="n">
        <v>14</v>
      </c>
      <c r="AK15" s="3" t="n">
        <v>70</v>
      </c>
      <c r="AL15" s="5" t="n">
        <f aca="false">AH15/AK15</f>
        <v>0</v>
      </c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</row>
    <row r="16" customFormat="false" ht="15" hidden="false" customHeight="false" outlineLevel="0" collapsed="false">
      <c r="A16" s="3" t="s">
        <v>58</v>
      </c>
      <c r="B16" s="3" t="s">
        <v>46</v>
      </c>
      <c r="C16" s="3" t="n">
        <v>130</v>
      </c>
      <c r="D16" s="3"/>
      <c r="E16" s="3"/>
      <c r="F16" s="3" t="n">
        <v>130</v>
      </c>
      <c r="G16" s="4" t="n">
        <v>0.2</v>
      </c>
      <c r="H16" s="3" t="n">
        <v>180</v>
      </c>
      <c r="I16" s="3" t="s">
        <v>44</v>
      </c>
      <c r="J16" s="3"/>
      <c r="K16" s="3" t="n">
        <f aca="false">E16-J16</f>
        <v>0</v>
      </c>
      <c r="L16" s="3"/>
      <c r="M16" s="3"/>
      <c r="N16" s="3" t="n">
        <v>0</v>
      </c>
      <c r="O16" s="3" t="n">
        <f aca="false">E16/4</f>
        <v>0</v>
      </c>
      <c r="P16" s="13"/>
      <c r="Q16" s="13" t="n">
        <f aca="false">AG16*AH16</f>
        <v>0</v>
      </c>
      <c r="R16" s="13"/>
      <c r="S16" s="3"/>
      <c r="T16" s="3" t="e">
        <f aca="false">(F16+N16+Q16)/O16</f>
        <v>#DIV/0!</v>
      </c>
      <c r="U16" s="3" t="e">
        <f aca="false">(F16+N16)/O16</f>
        <v>#DIV/0!</v>
      </c>
      <c r="V16" s="3" t="n">
        <v>2.4</v>
      </c>
      <c r="W16" s="3" t="n">
        <v>0</v>
      </c>
      <c r="X16" s="3" t="n">
        <v>1.2</v>
      </c>
      <c r="Y16" s="3" t="n">
        <v>0</v>
      </c>
      <c r="Z16" s="3" t="n">
        <v>3</v>
      </c>
      <c r="AA16" s="3" t="n">
        <v>1</v>
      </c>
      <c r="AB16" s="3" t="n">
        <v>0</v>
      </c>
      <c r="AC16" s="3" t="n">
        <v>0</v>
      </c>
      <c r="AD16" s="3" t="n">
        <v>0</v>
      </c>
      <c r="AE16" s="15" t="s">
        <v>56</v>
      </c>
      <c r="AF16" s="3" t="n">
        <f aca="false">G16*P16</f>
        <v>0</v>
      </c>
      <c r="AG16" s="4" t="n">
        <v>12</v>
      </c>
      <c r="AH16" s="5" t="n">
        <f aca="false">MROUND(P16, AG16*AJ16)/AG16</f>
        <v>0</v>
      </c>
      <c r="AI16" s="3" t="n">
        <f aca="false">AH16*AG16*G16</f>
        <v>0</v>
      </c>
      <c r="AJ16" s="3" t="n">
        <v>14</v>
      </c>
      <c r="AK16" s="3" t="n">
        <v>70</v>
      </c>
      <c r="AL16" s="5" t="n">
        <f aca="false">AH16/AK16</f>
        <v>0</v>
      </c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</row>
    <row r="17" customFormat="false" ht="15" hidden="false" customHeight="false" outlineLevel="0" collapsed="false">
      <c r="A17" s="16" t="s">
        <v>59</v>
      </c>
      <c r="B17" s="3" t="s">
        <v>46</v>
      </c>
      <c r="C17" s="3"/>
      <c r="D17" s="3"/>
      <c r="E17" s="3"/>
      <c r="F17" s="3"/>
      <c r="G17" s="4" t="n">
        <v>0.07</v>
      </c>
      <c r="H17" s="3" t="n">
        <v>180</v>
      </c>
      <c r="I17" s="3" t="s">
        <v>44</v>
      </c>
      <c r="J17" s="3"/>
      <c r="K17" s="3" t="n">
        <f aca="false">E17-J17</f>
        <v>0</v>
      </c>
      <c r="L17" s="3"/>
      <c r="M17" s="3"/>
      <c r="N17" s="3" t="n">
        <v>300</v>
      </c>
      <c r="O17" s="3" t="n">
        <f aca="false">E17/4</f>
        <v>0</v>
      </c>
      <c r="P17" s="13"/>
      <c r="Q17" s="13" t="n">
        <f aca="false">AG17*AH17</f>
        <v>0</v>
      </c>
      <c r="R17" s="13"/>
      <c r="S17" s="3"/>
      <c r="T17" s="3" t="e">
        <f aca="false">(F17+N17+Q17)/O17</f>
        <v>#DIV/0!</v>
      </c>
      <c r="U17" s="3" t="e">
        <f aca="false">(F17+N17)/O17</f>
        <v>#DIV/0!</v>
      </c>
      <c r="V17" s="3" t="n">
        <v>0</v>
      </c>
      <c r="W17" s="3" t="n">
        <v>0</v>
      </c>
      <c r="X17" s="3" t="n">
        <v>0</v>
      </c>
      <c r="Y17" s="3" t="n">
        <v>0</v>
      </c>
      <c r="Z17" s="3" t="n">
        <v>0</v>
      </c>
      <c r="AA17" s="3" t="n">
        <v>0</v>
      </c>
      <c r="AB17" s="3" t="n">
        <v>0</v>
      </c>
      <c r="AC17" s="3" t="n">
        <v>0</v>
      </c>
      <c r="AD17" s="3" t="n">
        <v>0</v>
      </c>
      <c r="AE17" s="3" t="s">
        <v>60</v>
      </c>
      <c r="AF17" s="3" t="n">
        <f aca="false">G17*P17</f>
        <v>0</v>
      </c>
      <c r="AG17" s="4" t="n">
        <v>30</v>
      </c>
      <c r="AH17" s="5" t="n">
        <f aca="false">MROUND(P17, AG17*AJ17)/AG17</f>
        <v>0</v>
      </c>
      <c r="AI17" s="3" t="n">
        <f aca="false">AH17*AG17*G17</f>
        <v>0</v>
      </c>
      <c r="AJ17" s="3" t="n">
        <v>10</v>
      </c>
      <c r="AK17" s="3" t="n">
        <v>130</v>
      </c>
      <c r="AL17" s="5" t="n">
        <f aca="false">AH17/AK17</f>
        <v>0</v>
      </c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</row>
    <row r="18" customFormat="false" ht="15" hidden="false" customHeight="false" outlineLevel="0" collapsed="false">
      <c r="A18" s="17" t="s">
        <v>61</v>
      </c>
      <c r="B18" s="3" t="s">
        <v>46</v>
      </c>
      <c r="C18" s="3"/>
      <c r="D18" s="3"/>
      <c r="E18" s="3"/>
      <c r="F18" s="3"/>
      <c r="G18" s="4" t="n">
        <v>0.07</v>
      </c>
      <c r="H18" s="3" t="n">
        <v>180</v>
      </c>
      <c r="I18" s="3" t="s">
        <v>44</v>
      </c>
      <c r="J18" s="3"/>
      <c r="K18" s="3" t="n">
        <f aca="false">E18-J18</f>
        <v>0</v>
      </c>
      <c r="L18" s="3"/>
      <c r="M18" s="3"/>
      <c r="N18" s="17"/>
      <c r="O18" s="3" t="n">
        <f aca="false">E18/4</f>
        <v>0</v>
      </c>
      <c r="P18" s="18" t="n">
        <v>300</v>
      </c>
      <c r="Q18" s="13" t="n">
        <f aca="false">AG18*AH18</f>
        <v>300</v>
      </c>
      <c r="R18" s="13"/>
      <c r="S18" s="3"/>
      <c r="T18" s="3" t="e">
        <f aca="false">(F18+N18+Q18)/O18</f>
        <v>#DIV/0!</v>
      </c>
      <c r="U18" s="3" t="e">
        <f aca="false">(F18+N18)/O18</f>
        <v>#DIV/0!</v>
      </c>
      <c r="V18" s="3" t="n">
        <v>0</v>
      </c>
      <c r="W18" s="3" t="n">
        <v>0</v>
      </c>
      <c r="X18" s="3" t="n">
        <v>0</v>
      </c>
      <c r="Y18" s="3" t="n">
        <v>0</v>
      </c>
      <c r="Z18" s="3" t="n">
        <v>0</v>
      </c>
      <c r="AA18" s="3" t="n">
        <v>0</v>
      </c>
      <c r="AB18" s="3" t="n">
        <v>0</v>
      </c>
      <c r="AC18" s="3" t="n">
        <v>0</v>
      </c>
      <c r="AD18" s="3" t="n">
        <v>0</v>
      </c>
      <c r="AE18" s="17" t="s">
        <v>62</v>
      </c>
      <c r="AF18" s="3" t="n">
        <f aca="false">G18*P18</f>
        <v>21</v>
      </c>
      <c r="AG18" s="4" t="n">
        <v>30</v>
      </c>
      <c r="AH18" s="5" t="n">
        <f aca="false">MROUND(P18, AG18*AJ18)/AG18</f>
        <v>10</v>
      </c>
      <c r="AI18" s="3" t="n">
        <f aca="false">AH18*AG18*G18</f>
        <v>21</v>
      </c>
      <c r="AJ18" s="3" t="n">
        <v>10</v>
      </c>
      <c r="AK18" s="3" t="n">
        <v>130</v>
      </c>
      <c r="AL18" s="5" t="n">
        <f aca="false">AH18/AK18</f>
        <v>0.0769230769230769</v>
      </c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</row>
    <row r="19" customFormat="false" ht="15" hidden="false" customHeight="false" outlineLevel="0" collapsed="false">
      <c r="A19" s="3" t="s">
        <v>63</v>
      </c>
      <c r="B19" s="3" t="s">
        <v>46</v>
      </c>
      <c r="C19" s="3" t="n">
        <v>343</v>
      </c>
      <c r="D19" s="3" t="n">
        <v>361</v>
      </c>
      <c r="E19" s="3" t="n">
        <v>217</v>
      </c>
      <c r="F19" s="3" t="n">
        <v>487</v>
      </c>
      <c r="G19" s="4" t="n">
        <v>0.25</v>
      </c>
      <c r="H19" s="3" t="n">
        <v>180</v>
      </c>
      <c r="I19" s="3" t="s">
        <v>44</v>
      </c>
      <c r="J19" s="3" t="n">
        <v>217</v>
      </c>
      <c r="K19" s="3" t="n">
        <f aca="false">E19-J19</f>
        <v>0</v>
      </c>
      <c r="L19" s="3"/>
      <c r="M19" s="3"/>
      <c r="N19" s="3" t="n">
        <v>336</v>
      </c>
      <c r="O19" s="3" t="n">
        <f aca="false">E19/4</f>
        <v>54.25</v>
      </c>
      <c r="P19" s="13"/>
      <c r="Q19" s="13" t="n">
        <f aca="false">AG19*AH19</f>
        <v>0</v>
      </c>
      <c r="R19" s="13"/>
      <c r="S19" s="3"/>
      <c r="T19" s="3" t="n">
        <f aca="false">(F19+N19+Q19)/O19</f>
        <v>15.1705069124424</v>
      </c>
      <c r="U19" s="3" t="n">
        <f aca="false">(F19+N19)/O19</f>
        <v>15.1705069124424</v>
      </c>
      <c r="V19" s="3" t="n">
        <v>46</v>
      </c>
      <c r="W19" s="3" t="n">
        <v>51.8</v>
      </c>
      <c r="X19" s="3" t="n">
        <v>37.4</v>
      </c>
      <c r="Y19" s="3" t="n">
        <v>52.2</v>
      </c>
      <c r="Z19" s="3" t="n">
        <v>48</v>
      </c>
      <c r="AA19" s="3" t="n">
        <v>37</v>
      </c>
      <c r="AB19" s="3" t="n">
        <v>43</v>
      </c>
      <c r="AC19" s="3" t="n">
        <v>64.4</v>
      </c>
      <c r="AD19" s="3" t="n">
        <v>39.4</v>
      </c>
      <c r="AE19" s="3" t="s">
        <v>48</v>
      </c>
      <c r="AF19" s="3" t="n">
        <f aca="false">G19*P19</f>
        <v>0</v>
      </c>
      <c r="AG19" s="4" t="n">
        <v>12</v>
      </c>
      <c r="AH19" s="5" t="n">
        <f aca="false">MROUND(P19, AG19*AJ19)/AG19</f>
        <v>0</v>
      </c>
      <c r="AI19" s="3" t="n">
        <f aca="false">AH19*AG19*G19</f>
        <v>0</v>
      </c>
      <c r="AJ19" s="3" t="n">
        <v>14</v>
      </c>
      <c r="AK19" s="3" t="n">
        <v>70</v>
      </c>
      <c r="AL19" s="5" t="n">
        <f aca="false">AH19/AK19</f>
        <v>0</v>
      </c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</row>
    <row r="20" customFormat="false" ht="15" hidden="false" customHeight="false" outlineLevel="0" collapsed="false">
      <c r="A20" s="3" t="s">
        <v>64</v>
      </c>
      <c r="B20" s="3" t="s">
        <v>46</v>
      </c>
      <c r="C20" s="3" t="n">
        <v>310</v>
      </c>
      <c r="D20" s="3" t="n">
        <v>168</v>
      </c>
      <c r="E20" s="3" t="n">
        <v>172</v>
      </c>
      <c r="F20" s="3" t="n">
        <v>281</v>
      </c>
      <c r="G20" s="4" t="n">
        <v>0.25</v>
      </c>
      <c r="H20" s="3" t="n">
        <v>180</v>
      </c>
      <c r="I20" s="3" t="s">
        <v>44</v>
      </c>
      <c r="J20" s="3" t="n">
        <v>172</v>
      </c>
      <c r="K20" s="3" t="n">
        <f aca="false">E20-J20</f>
        <v>0</v>
      </c>
      <c r="L20" s="3"/>
      <c r="M20" s="3"/>
      <c r="N20" s="3" t="n">
        <v>0</v>
      </c>
      <c r="O20" s="3" t="n">
        <f aca="false">E20/4</f>
        <v>43</v>
      </c>
      <c r="P20" s="13" t="n">
        <f aca="false">14*O20-N20-F20</f>
        <v>321</v>
      </c>
      <c r="Q20" s="13" t="n">
        <f aca="false">AG20*AH20</f>
        <v>336</v>
      </c>
      <c r="R20" s="13"/>
      <c r="S20" s="3"/>
      <c r="T20" s="3" t="n">
        <f aca="false">(F20+N20+Q20)/O20</f>
        <v>14.3488372093023</v>
      </c>
      <c r="U20" s="3" t="n">
        <f aca="false">(F20+N20)/O20</f>
        <v>6.53488372093023</v>
      </c>
      <c r="V20" s="3" t="n">
        <v>31</v>
      </c>
      <c r="W20" s="3" t="n">
        <v>31.4</v>
      </c>
      <c r="X20" s="3" t="n">
        <v>23.6</v>
      </c>
      <c r="Y20" s="3" t="n">
        <v>37.6</v>
      </c>
      <c r="Z20" s="3" t="n">
        <v>32</v>
      </c>
      <c r="AA20" s="3" t="n">
        <v>28.4</v>
      </c>
      <c r="AB20" s="3" t="n">
        <v>42</v>
      </c>
      <c r="AC20" s="3" t="n">
        <v>45.6</v>
      </c>
      <c r="AD20" s="3" t="n">
        <v>37.4</v>
      </c>
      <c r="AE20" s="3" t="s">
        <v>48</v>
      </c>
      <c r="AF20" s="3" t="n">
        <f aca="false">G20*P20</f>
        <v>80.25</v>
      </c>
      <c r="AG20" s="4" t="n">
        <v>12</v>
      </c>
      <c r="AH20" s="5" t="n">
        <f aca="false">MROUND(P20, AG20*AJ20)/AG20</f>
        <v>28</v>
      </c>
      <c r="AI20" s="3" t="n">
        <f aca="false">AH20*AG20*G20</f>
        <v>84</v>
      </c>
      <c r="AJ20" s="3" t="n">
        <v>14</v>
      </c>
      <c r="AK20" s="3" t="n">
        <v>70</v>
      </c>
      <c r="AL20" s="5" t="n">
        <f aca="false">AH20/AK20</f>
        <v>0.4</v>
      </c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</row>
    <row r="21" customFormat="false" ht="15" hidden="false" customHeight="false" outlineLevel="0" collapsed="false">
      <c r="A21" s="3" t="s">
        <v>65</v>
      </c>
      <c r="B21" s="3" t="s">
        <v>43</v>
      </c>
      <c r="C21" s="3" t="n">
        <v>12</v>
      </c>
      <c r="D21" s="3"/>
      <c r="E21" s="3"/>
      <c r="F21" s="3" t="n">
        <v>12</v>
      </c>
      <c r="G21" s="4" t="n">
        <v>1</v>
      </c>
      <c r="H21" s="3" t="n">
        <v>180</v>
      </c>
      <c r="I21" s="3" t="s">
        <v>44</v>
      </c>
      <c r="J21" s="3"/>
      <c r="K21" s="3" t="n">
        <f aca="false">E21-J21</f>
        <v>0</v>
      </c>
      <c r="L21" s="3"/>
      <c r="M21" s="3"/>
      <c r="N21" s="3" t="n">
        <v>0</v>
      </c>
      <c r="O21" s="3" t="n">
        <f aca="false">E21/4</f>
        <v>0</v>
      </c>
      <c r="P21" s="13"/>
      <c r="Q21" s="13" t="n">
        <f aca="false">AG21*AH21</f>
        <v>0</v>
      </c>
      <c r="R21" s="13"/>
      <c r="S21" s="3"/>
      <c r="T21" s="3" t="e">
        <f aca="false">(F21+N21+Q21)/O21</f>
        <v>#DIV/0!</v>
      </c>
      <c r="U21" s="3" t="e">
        <f aca="false">(F21+N21)/O21</f>
        <v>#DIV/0!</v>
      </c>
      <c r="V21" s="3" t="n">
        <v>0</v>
      </c>
      <c r="W21" s="3" t="n">
        <v>0.6</v>
      </c>
      <c r="X21" s="3" t="n">
        <v>0.6</v>
      </c>
      <c r="Y21" s="3" t="n">
        <v>0.6</v>
      </c>
      <c r="Z21" s="3" t="n">
        <v>0.6</v>
      </c>
      <c r="AA21" s="3" t="n">
        <v>0</v>
      </c>
      <c r="AB21" s="3" t="n">
        <v>0.6</v>
      </c>
      <c r="AC21" s="3" t="n">
        <v>0</v>
      </c>
      <c r="AD21" s="3" t="n">
        <v>0.6</v>
      </c>
      <c r="AE21" s="15" t="s">
        <v>66</v>
      </c>
      <c r="AF21" s="3" t="n">
        <f aca="false">G21*P21</f>
        <v>0</v>
      </c>
      <c r="AG21" s="4" t="n">
        <v>3</v>
      </c>
      <c r="AH21" s="5" t="n">
        <f aca="false">MROUND(P21, AG21*AJ21)/AG21</f>
        <v>0</v>
      </c>
      <c r="AI21" s="3" t="n">
        <f aca="false">AH21*AG21*G21</f>
        <v>0</v>
      </c>
      <c r="AJ21" s="3" t="n">
        <v>14</v>
      </c>
      <c r="AK21" s="3" t="n">
        <v>126</v>
      </c>
      <c r="AL21" s="5" t="n">
        <f aca="false">AH21/AK21</f>
        <v>0</v>
      </c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</row>
    <row r="22" customFormat="false" ht="15" hidden="false" customHeight="false" outlineLevel="0" collapsed="false">
      <c r="A22" s="3" t="s">
        <v>67</v>
      </c>
      <c r="B22" s="3" t="s">
        <v>43</v>
      </c>
      <c r="C22" s="3" t="n">
        <v>77.7</v>
      </c>
      <c r="D22" s="3" t="n">
        <v>51.8</v>
      </c>
      <c r="E22" s="3" t="n">
        <v>81.4</v>
      </c>
      <c r="F22" s="3" t="n">
        <v>44.4</v>
      </c>
      <c r="G22" s="4" t="n">
        <v>1</v>
      </c>
      <c r="H22" s="3" t="n">
        <v>180</v>
      </c>
      <c r="I22" s="3" t="s">
        <v>44</v>
      </c>
      <c r="J22" s="3" t="n">
        <v>80.8</v>
      </c>
      <c r="K22" s="3" t="n">
        <f aca="false">E22-J22</f>
        <v>0.600000000000009</v>
      </c>
      <c r="L22" s="3"/>
      <c r="M22" s="3"/>
      <c r="N22" s="3" t="n">
        <v>155.4</v>
      </c>
      <c r="O22" s="3" t="n">
        <f aca="false">E22/4</f>
        <v>20.35</v>
      </c>
      <c r="P22" s="13" t="n">
        <f aca="false">14*O22-N22-F22</f>
        <v>85.1</v>
      </c>
      <c r="Q22" s="13" t="n">
        <f aca="false">AG22*AH22</f>
        <v>103.6</v>
      </c>
      <c r="R22" s="13"/>
      <c r="S22" s="3"/>
      <c r="T22" s="3" t="n">
        <f aca="false">(F22+N22+Q22)/O22</f>
        <v>14.9090909090909</v>
      </c>
      <c r="U22" s="3" t="n">
        <f aca="false">(F22+N22)/O22</f>
        <v>9.81818181818182</v>
      </c>
      <c r="V22" s="3" t="n">
        <v>19.98</v>
      </c>
      <c r="W22" s="3" t="n">
        <v>12.56</v>
      </c>
      <c r="X22" s="3" t="n">
        <v>15.52</v>
      </c>
      <c r="Y22" s="3" t="n">
        <v>14.8</v>
      </c>
      <c r="Z22" s="3" t="n">
        <v>11.84</v>
      </c>
      <c r="AA22" s="3" t="n">
        <v>18.26</v>
      </c>
      <c r="AB22" s="3" t="n">
        <v>17.76</v>
      </c>
      <c r="AC22" s="3" t="n">
        <v>21.4</v>
      </c>
      <c r="AD22" s="3" t="n">
        <v>18.5</v>
      </c>
      <c r="AE22" s="3"/>
      <c r="AF22" s="3" t="n">
        <f aca="false">G22*P22</f>
        <v>85.1</v>
      </c>
      <c r="AG22" s="4" t="n">
        <v>3.7</v>
      </c>
      <c r="AH22" s="5" t="n">
        <f aca="false">MROUND(P22, AG22*AJ22)/AG22</f>
        <v>28</v>
      </c>
      <c r="AI22" s="3" t="n">
        <f aca="false">AH22*AG22*G22</f>
        <v>103.6</v>
      </c>
      <c r="AJ22" s="3" t="n">
        <v>14</v>
      </c>
      <c r="AK22" s="3" t="n">
        <v>126</v>
      </c>
      <c r="AL22" s="5" t="n">
        <f aca="false">AH22/AK22</f>
        <v>0.222222222222222</v>
      </c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</row>
    <row r="23" customFormat="false" ht="15" hidden="false" customHeight="false" outlineLevel="0" collapsed="false">
      <c r="A23" s="3" t="s">
        <v>68</v>
      </c>
      <c r="B23" s="3" t="s">
        <v>46</v>
      </c>
      <c r="C23" s="3" t="n">
        <v>70</v>
      </c>
      <c r="D23" s="3"/>
      <c r="E23" s="3" t="n">
        <v>8</v>
      </c>
      <c r="F23" s="3" t="n">
        <v>62</v>
      </c>
      <c r="G23" s="4" t="n">
        <v>0.3</v>
      </c>
      <c r="H23" s="3" t="n">
        <v>180</v>
      </c>
      <c r="I23" s="3" t="s">
        <v>69</v>
      </c>
      <c r="J23" s="3" t="n">
        <v>8</v>
      </c>
      <c r="K23" s="3" t="n">
        <f aca="false">E23-J23</f>
        <v>0</v>
      </c>
      <c r="L23" s="3"/>
      <c r="M23" s="3"/>
      <c r="N23" s="3" t="n">
        <v>0</v>
      </c>
      <c r="O23" s="3" t="n">
        <f aca="false">E23/4</f>
        <v>2</v>
      </c>
      <c r="P23" s="13"/>
      <c r="Q23" s="13" t="n">
        <f aca="false">AG23*AH23</f>
        <v>0</v>
      </c>
      <c r="R23" s="13"/>
      <c r="S23" s="3"/>
      <c r="T23" s="3" t="n">
        <f aca="false">(F23+N23+Q23)/O23</f>
        <v>31</v>
      </c>
      <c r="U23" s="3" t="n">
        <f aca="false">(F23+N23)/O23</f>
        <v>31</v>
      </c>
      <c r="V23" s="3" t="n">
        <v>3.4</v>
      </c>
      <c r="W23" s="3" t="n">
        <v>1.6</v>
      </c>
      <c r="X23" s="3" t="n">
        <v>0</v>
      </c>
      <c r="Y23" s="3" t="n">
        <v>3.64</v>
      </c>
      <c r="Z23" s="3" t="n">
        <v>3</v>
      </c>
      <c r="AA23" s="3" t="n">
        <v>2.6</v>
      </c>
      <c r="AB23" s="3" t="n">
        <v>0</v>
      </c>
      <c r="AC23" s="3" t="n">
        <v>8</v>
      </c>
      <c r="AD23" s="3" t="n">
        <v>2.4</v>
      </c>
      <c r="AE23" s="15" t="s">
        <v>66</v>
      </c>
      <c r="AF23" s="3" t="n">
        <f aca="false">G23*P23</f>
        <v>0</v>
      </c>
      <c r="AG23" s="4" t="n">
        <v>9</v>
      </c>
      <c r="AH23" s="5" t="n">
        <f aca="false">MROUND(P23, AG23*AJ23)/AG23</f>
        <v>0</v>
      </c>
      <c r="AI23" s="3" t="n">
        <f aca="false">AH23*AG23*G23</f>
        <v>0</v>
      </c>
      <c r="AJ23" s="3" t="n">
        <v>14</v>
      </c>
      <c r="AK23" s="3" t="n">
        <v>126</v>
      </c>
      <c r="AL23" s="5" t="n">
        <f aca="false">AH23/AK23</f>
        <v>0</v>
      </c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</row>
    <row r="24" customFormat="false" ht="15" hidden="false" customHeight="false" outlineLevel="0" collapsed="false">
      <c r="A24" s="3" t="s">
        <v>70</v>
      </c>
      <c r="B24" s="3" t="s">
        <v>43</v>
      </c>
      <c r="C24" s="3" t="n">
        <v>126.5</v>
      </c>
      <c r="D24" s="3"/>
      <c r="E24" s="3" t="n">
        <v>44</v>
      </c>
      <c r="F24" s="3" t="n">
        <v>82.5</v>
      </c>
      <c r="G24" s="4" t="n">
        <v>1</v>
      </c>
      <c r="H24" s="3" t="n">
        <v>180</v>
      </c>
      <c r="I24" s="3" t="s">
        <v>44</v>
      </c>
      <c r="J24" s="3" t="n">
        <v>40.7</v>
      </c>
      <c r="K24" s="3" t="n">
        <f aca="false">E24-J24</f>
        <v>3.3</v>
      </c>
      <c r="L24" s="3"/>
      <c r="M24" s="3"/>
      <c r="N24" s="3" t="n">
        <v>0</v>
      </c>
      <c r="O24" s="3" t="n">
        <f aca="false">E24/4</f>
        <v>11</v>
      </c>
      <c r="P24" s="13" t="n">
        <f aca="false">14*O24-N24-F24</f>
        <v>71.5</v>
      </c>
      <c r="Q24" s="13" t="n">
        <f aca="false">AG24*AH24</f>
        <v>66</v>
      </c>
      <c r="R24" s="13"/>
      <c r="S24" s="3"/>
      <c r="T24" s="3" t="n">
        <f aca="false">(F24+N24+Q24)/O24</f>
        <v>13.5</v>
      </c>
      <c r="U24" s="3" t="n">
        <f aca="false">(F24+N24)/O24</f>
        <v>7.5</v>
      </c>
      <c r="V24" s="3" t="n">
        <v>5.5</v>
      </c>
      <c r="W24" s="3" t="n">
        <v>4.4</v>
      </c>
      <c r="X24" s="3" t="n">
        <v>7.7</v>
      </c>
      <c r="Y24" s="3" t="n">
        <v>6.6</v>
      </c>
      <c r="Z24" s="3" t="n">
        <v>5.5</v>
      </c>
      <c r="AA24" s="3" t="n">
        <v>3.3</v>
      </c>
      <c r="AB24" s="3" t="n">
        <v>7.7</v>
      </c>
      <c r="AC24" s="3" t="n">
        <v>8.74</v>
      </c>
      <c r="AD24" s="3" t="n">
        <v>12.1</v>
      </c>
      <c r="AE24" s="19" t="s">
        <v>71</v>
      </c>
      <c r="AF24" s="3" t="n">
        <f aca="false">G24*P24</f>
        <v>71.5</v>
      </c>
      <c r="AG24" s="4" t="n">
        <v>5.5</v>
      </c>
      <c r="AH24" s="5" t="n">
        <f aca="false">MROUND(P24, AG24*AJ24)/AG24</f>
        <v>12</v>
      </c>
      <c r="AI24" s="3" t="n">
        <f aca="false">AH24*AG24*G24</f>
        <v>66</v>
      </c>
      <c r="AJ24" s="3" t="n">
        <v>12</v>
      </c>
      <c r="AK24" s="3" t="n">
        <v>84</v>
      </c>
      <c r="AL24" s="5" t="n">
        <f aca="false">AH24/AK24</f>
        <v>0.142857142857143</v>
      </c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</row>
    <row r="25" customFormat="false" ht="15" hidden="false" customHeight="false" outlineLevel="0" collapsed="false">
      <c r="A25" s="3" t="s">
        <v>72</v>
      </c>
      <c r="B25" s="3" t="s">
        <v>46</v>
      </c>
      <c r="C25" s="3" t="n">
        <v>116</v>
      </c>
      <c r="D25" s="3"/>
      <c r="E25" s="3" t="n">
        <v>5</v>
      </c>
      <c r="F25" s="3" t="n">
        <v>111</v>
      </c>
      <c r="G25" s="4" t="n">
        <v>0.3</v>
      </c>
      <c r="H25" s="3" t="n">
        <v>180</v>
      </c>
      <c r="I25" s="3" t="s">
        <v>69</v>
      </c>
      <c r="J25" s="3" t="n">
        <v>5</v>
      </c>
      <c r="K25" s="3" t="n">
        <f aca="false">E25-J25</f>
        <v>0</v>
      </c>
      <c r="L25" s="3"/>
      <c r="M25" s="3"/>
      <c r="N25" s="3" t="n">
        <v>0</v>
      </c>
      <c r="O25" s="3" t="n">
        <f aca="false">E25/4</f>
        <v>1.25</v>
      </c>
      <c r="P25" s="13"/>
      <c r="Q25" s="13" t="n">
        <f aca="false">AG25*AH25</f>
        <v>0</v>
      </c>
      <c r="R25" s="13"/>
      <c r="S25" s="3"/>
      <c r="T25" s="3" t="n">
        <f aca="false">(F25+N25+Q25)/O25</f>
        <v>88.8</v>
      </c>
      <c r="U25" s="3" t="n">
        <f aca="false">(F25+N25)/O25</f>
        <v>88.8</v>
      </c>
      <c r="V25" s="3" t="n">
        <v>4.8</v>
      </c>
      <c r="W25" s="3" t="n">
        <v>4</v>
      </c>
      <c r="X25" s="3" t="n">
        <v>3.4</v>
      </c>
      <c r="Y25" s="3" t="n">
        <v>2</v>
      </c>
      <c r="Z25" s="3" t="n">
        <v>4.4</v>
      </c>
      <c r="AA25" s="3" t="n">
        <v>10.4</v>
      </c>
      <c r="AB25" s="3" t="n">
        <v>5.8</v>
      </c>
      <c r="AC25" s="3" t="n">
        <v>7.6</v>
      </c>
      <c r="AD25" s="3" t="n">
        <v>6.4</v>
      </c>
      <c r="AE25" s="15" t="s">
        <v>66</v>
      </c>
      <c r="AF25" s="3" t="n">
        <f aca="false">G25*P25</f>
        <v>0</v>
      </c>
      <c r="AG25" s="4" t="n">
        <v>9</v>
      </c>
      <c r="AH25" s="5" t="n">
        <f aca="false">MROUND(P25, AG25*AJ25)/AG25</f>
        <v>0</v>
      </c>
      <c r="AI25" s="3" t="n">
        <f aca="false">AH25*AG25*G25</f>
        <v>0</v>
      </c>
      <c r="AJ25" s="3" t="n">
        <v>18</v>
      </c>
      <c r="AK25" s="3" t="n">
        <v>234</v>
      </c>
      <c r="AL25" s="5" t="n">
        <f aca="false">AH25/AK25</f>
        <v>0</v>
      </c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</row>
    <row r="26" customFormat="false" ht="15" hidden="false" customHeight="false" outlineLevel="0" collapsed="false">
      <c r="A26" s="3" t="s">
        <v>73</v>
      </c>
      <c r="B26" s="3" t="s">
        <v>46</v>
      </c>
      <c r="C26" s="3" t="n">
        <v>99</v>
      </c>
      <c r="D26" s="3"/>
      <c r="E26" s="3" t="n">
        <v>5</v>
      </c>
      <c r="F26" s="3" t="n">
        <v>94</v>
      </c>
      <c r="G26" s="4" t="n">
        <v>0.3</v>
      </c>
      <c r="H26" s="3" t="n">
        <v>180</v>
      </c>
      <c r="I26" s="3" t="s">
        <v>69</v>
      </c>
      <c r="J26" s="3" t="n">
        <v>5</v>
      </c>
      <c r="K26" s="3" t="n">
        <f aca="false">E26-J26</f>
        <v>0</v>
      </c>
      <c r="L26" s="3"/>
      <c r="M26" s="3"/>
      <c r="N26" s="3" t="n">
        <v>0</v>
      </c>
      <c r="O26" s="3" t="n">
        <f aca="false">E26/4</f>
        <v>1.25</v>
      </c>
      <c r="P26" s="13"/>
      <c r="Q26" s="13" t="n">
        <f aca="false">AG26*AH26</f>
        <v>0</v>
      </c>
      <c r="R26" s="13"/>
      <c r="S26" s="3"/>
      <c r="T26" s="3" t="n">
        <f aca="false">(F26+N26+Q26)/O26</f>
        <v>75.2</v>
      </c>
      <c r="U26" s="3" t="n">
        <f aca="false">(F26+N26)/O26</f>
        <v>75.2</v>
      </c>
      <c r="V26" s="3" t="n">
        <v>3.6</v>
      </c>
      <c r="W26" s="3" t="n">
        <v>2.8</v>
      </c>
      <c r="X26" s="3" t="n">
        <v>1.4</v>
      </c>
      <c r="Y26" s="3" t="n">
        <v>1.2</v>
      </c>
      <c r="Z26" s="3" t="n">
        <v>3.2</v>
      </c>
      <c r="AA26" s="3" t="n">
        <v>3.4</v>
      </c>
      <c r="AB26" s="3" t="n">
        <v>2</v>
      </c>
      <c r="AC26" s="3" t="n">
        <v>8</v>
      </c>
      <c r="AD26" s="3" t="n">
        <v>3.4</v>
      </c>
      <c r="AE26" s="15" t="s">
        <v>66</v>
      </c>
      <c r="AF26" s="3" t="n">
        <f aca="false">G26*P26</f>
        <v>0</v>
      </c>
      <c r="AG26" s="4" t="n">
        <v>9</v>
      </c>
      <c r="AH26" s="5" t="n">
        <f aca="false">MROUND(P26, AG26*AJ26)/AG26</f>
        <v>0</v>
      </c>
      <c r="AI26" s="3" t="n">
        <f aca="false">AH26*AG26*G26</f>
        <v>0</v>
      </c>
      <c r="AJ26" s="3" t="n">
        <v>18</v>
      </c>
      <c r="AK26" s="3" t="n">
        <v>234</v>
      </c>
      <c r="AL26" s="5" t="n">
        <f aca="false">AH26/AK26</f>
        <v>0</v>
      </c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</row>
    <row r="27" customFormat="false" ht="15" hidden="false" customHeight="false" outlineLevel="0" collapsed="false">
      <c r="A27" s="20" t="s">
        <v>74</v>
      </c>
      <c r="B27" s="20" t="s">
        <v>43</v>
      </c>
      <c r="C27" s="20"/>
      <c r="D27" s="20"/>
      <c r="E27" s="20"/>
      <c r="F27" s="20"/>
      <c r="G27" s="21" t="n">
        <v>0</v>
      </c>
      <c r="H27" s="20" t="n">
        <v>180</v>
      </c>
      <c r="I27" s="20" t="s">
        <v>44</v>
      </c>
      <c r="J27" s="20"/>
      <c r="K27" s="20" t="n">
        <f aca="false">E27-J27</f>
        <v>0</v>
      </c>
      <c r="L27" s="20"/>
      <c r="M27" s="20"/>
      <c r="N27" s="20"/>
      <c r="O27" s="20" t="n">
        <f aca="false">E27/4</f>
        <v>0</v>
      </c>
      <c r="P27" s="22"/>
      <c r="Q27" s="22"/>
      <c r="R27" s="22"/>
      <c r="S27" s="20"/>
      <c r="T27" s="20" t="e">
        <f aca="false">(F27+N27+Q27)/O27</f>
        <v>#DIV/0!</v>
      </c>
      <c r="U27" s="20" t="e">
        <f aca="false">(F27+N27)/O27</f>
        <v>#DIV/0!</v>
      </c>
      <c r="V27" s="20" t="n">
        <v>0</v>
      </c>
      <c r="W27" s="20" t="n">
        <v>0</v>
      </c>
      <c r="X27" s="20" t="n">
        <v>0</v>
      </c>
      <c r="Y27" s="20" t="n">
        <v>0</v>
      </c>
      <c r="Z27" s="20" t="n">
        <v>0</v>
      </c>
      <c r="AA27" s="20" t="n">
        <v>0</v>
      </c>
      <c r="AB27" s="20" t="n">
        <v>0</v>
      </c>
      <c r="AC27" s="20" t="n">
        <v>0</v>
      </c>
      <c r="AD27" s="20" t="n">
        <v>0</v>
      </c>
      <c r="AE27" s="20" t="s">
        <v>75</v>
      </c>
      <c r="AF27" s="20"/>
      <c r="AG27" s="21" t="n">
        <v>3</v>
      </c>
      <c r="AH27" s="23"/>
      <c r="AI27" s="20"/>
      <c r="AJ27" s="20" t="n">
        <v>14</v>
      </c>
      <c r="AK27" s="20" t="n">
        <v>126</v>
      </c>
      <c r="AL27" s="2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</row>
    <row r="28" customFormat="false" ht="15" hidden="false" customHeight="false" outlineLevel="0" collapsed="false">
      <c r="A28" s="3" t="s">
        <v>76</v>
      </c>
      <c r="B28" s="3" t="s">
        <v>46</v>
      </c>
      <c r="C28" s="3" t="n">
        <v>364</v>
      </c>
      <c r="D28" s="3" t="n">
        <v>420</v>
      </c>
      <c r="E28" s="3" t="n">
        <v>301</v>
      </c>
      <c r="F28" s="3" t="n">
        <v>479</v>
      </c>
      <c r="G28" s="4" t="n">
        <v>0.25</v>
      </c>
      <c r="H28" s="3" t="n">
        <v>180</v>
      </c>
      <c r="I28" s="3" t="s">
        <v>44</v>
      </c>
      <c r="J28" s="3" t="n">
        <v>299</v>
      </c>
      <c r="K28" s="3" t="n">
        <f aca="false">E28-J28</f>
        <v>2</v>
      </c>
      <c r="L28" s="3"/>
      <c r="M28" s="3"/>
      <c r="N28" s="3" t="n">
        <v>336</v>
      </c>
      <c r="O28" s="3" t="n">
        <f aca="false">E28/4</f>
        <v>75.25</v>
      </c>
      <c r="P28" s="13" t="n">
        <f aca="false">14*O28-N28-F28</f>
        <v>238.5</v>
      </c>
      <c r="Q28" s="13" t="n">
        <f aca="false">AG28*AH28</f>
        <v>252</v>
      </c>
      <c r="R28" s="13"/>
      <c r="S28" s="3"/>
      <c r="T28" s="3" t="n">
        <f aca="false">(F28+N28+Q28)/O28</f>
        <v>14.1794019933555</v>
      </c>
      <c r="U28" s="3" t="n">
        <f aca="false">(F28+N28)/O28</f>
        <v>10.8305647840532</v>
      </c>
      <c r="V28" s="3" t="n">
        <v>82.4</v>
      </c>
      <c r="W28" s="3" t="n">
        <v>71.6</v>
      </c>
      <c r="X28" s="3" t="n">
        <v>46.8</v>
      </c>
      <c r="Y28" s="3" t="n">
        <v>72</v>
      </c>
      <c r="Z28" s="3" t="n">
        <v>53.2</v>
      </c>
      <c r="AA28" s="3" t="n">
        <v>50.6</v>
      </c>
      <c r="AB28" s="3" t="n">
        <v>80.6</v>
      </c>
      <c r="AC28" s="3" t="n">
        <v>93.8</v>
      </c>
      <c r="AD28" s="3" t="n">
        <v>65.4</v>
      </c>
      <c r="AE28" s="3" t="s">
        <v>48</v>
      </c>
      <c r="AF28" s="3" t="n">
        <f aca="false">G28*P28</f>
        <v>59.625</v>
      </c>
      <c r="AG28" s="4" t="n">
        <v>6</v>
      </c>
      <c r="AH28" s="5" t="n">
        <f aca="false">MROUND(P28, AG28*AJ28)/AG28</f>
        <v>42</v>
      </c>
      <c r="AI28" s="3" t="n">
        <f aca="false">AH28*AG28*G28</f>
        <v>63</v>
      </c>
      <c r="AJ28" s="3" t="n">
        <v>14</v>
      </c>
      <c r="AK28" s="3" t="n">
        <v>140</v>
      </c>
      <c r="AL28" s="5" t="n">
        <f aca="false">AH28/AK28</f>
        <v>0.3</v>
      </c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</row>
    <row r="29" customFormat="false" ht="15" hidden="false" customHeight="false" outlineLevel="0" collapsed="false">
      <c r="A29" s="3" t="s">
        <v>77</v>
      </c>
      <c r="B29" s="3" t="s">
        <v>46</v>
      </c>
      <c r="C29" s="3" t="n">
        <v>5</v>
      </c>
      <c r="D29" s="3" t="n">
        <v>675</v>
      </c>
      <c r="E29" s="3" t="n">
        <v>113</v>
      </c>
      <c r="F29" s="3" t="n">
        <v>567</v>
      </c>
      <c r="G29" s="4" t="n">
        <v>0.25</v>
      </c>
      <c r="H29" s="3" t="n">
        <v>180</v>
      </c>
      <c r="I29" s="3" t="s">
        <v>44</v>
      </c>
      <c r="J29" s="3" t="n">
        <v>132</v>
      </c>
      <c r="K29" s="3" t="n">
        <f aca="false">E29-J29</f>
        <v>-19</v>
      </c>
      <c r="L29" s="3"/>
      <c r="M29" s="3"/>
      <c r="N29" s="3" t="n">
        <v>0</v>
      </c>
      <c r="O29" s="3" t="n">
        <f aca="false">E29/4</f>
        <v>28.25</v>
      </c>
      <c r="P29" s="13"/>
      <c r="Q29" s="13" t="n">
        <f aca="false">AG29*AH29</f>
        <v>0</v>
      </c>
      <c r="R29" s="13"/>
      <c r="S29" s="3"/>
      <c r="T29" s="3" t="n">
        <f aca="false">(F29+N29+Q29)/O29</f>
        <v>20.070796460177</v>
      </c>
      <c r="U29" s="3" t="n">
        <f aca="false">(F29+N29)/O29</f>
        <v>20.070796460177</v>
      </c>
      <c r="V29" s="3" t="n">
        <v>49.4</v>
      </c>
      <c r="W29" s="3" t="n">
        <v>50.4</v>
      </c>
      <c r="X29" s="3" t="n">
        <v>22.2</v>
      </c>
      <c r="Y29" s="3" t="n">
        <v>26.2</v>
      </c>
      <c r="Z29" s="3" t="n">
        <v>26</v>
      </c>
      <c r="AA29" s="3" t="n">
        <v>22</v>
      </c>
      <c r="AB29" s="3" t="n">
        <v>29</v>
      </c>
      <c r="AC29" s="3" t="n">
        <v>34.6</v>
      </c>
      <c r="AD29" s="3" t="n">
        <v>33.6</v>
      </c>
      <c r="AE29" s="3" t="s">
        <v>48</v>
      </c>
      <c r="AF29" s="3" t="n">
        <f aca="false">G29*P29</f>
        <v>0</v>
      </c>
      <c r="AG29" s="4" t="n">
        <v>6</v>
      </c>
      <c r="AH29" s="5" t="n">
        <f aca="false">MROUND(P29, AG29*AJ29)/AG29</f>
        <v>0</v>
      </c>
      <c r="AI29" s="3" t="n">
        <f aca="false">AH29*AG29*G29</f>
        <v>0</v>
      </c>
      <c r="AJ29" s="3" t="n">
        <v>14</v>
      </c>
      <c r="AK29" s="3" t="n">
        <v>140</v>
      </c>
      <c r="AL29" s="5" t="n">
        <f aca="false">AH29/AK29</f>
        <v>0</v>
      </c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</row>
    <row r="30" customFormat="false" ht="15" hidden="false" customHeight="false" outlineLevel="0" collapsed="false">
      <c r="A30" s="3" t="s">
        <v>78</v>
      </c>
      <c r="B30" s="3" t="s">
        <v>46</v>
      </c>
      <c r="C30" s="3" t="n">
        <v>125</v>
      </c>
      <c r="D30" s="3" t="n">
        <v>336</v>
      </c>
      <c r="E30" s="3" t="n">
        <v>106</v>
      </c>
      <c r="F30" s="3" t="n">
        <v>354</v>
      </c>
      <c r="G30" s="4" t="n">
        <v>0.25</v>
      </c>
      <c r="H30" s="3" t="n">
        <v>180</v>
      </c>
      <c r="I30" s="3" t="s">
        <v>44</v>
      </c>
      <c r="J30" s="3" t="n">
        <v>106</v>
      </c>
      <c r="K30" s="3" t="n">
        <f aca="false">E30-J30</f>
        <v>0</v>
      </c>
      <c r="L30" s="3"/>
      <c r="M30" s="3"/>
      <c r="N30" s="3" t="n">
        <v>84</v>
      </c>
      <c r="O30" s="3" t="n">
        <f aca="false">E30/4</f>
        <v>26.5</v>
      </c>
      <c r="P30" s="13"/>
      <c r="Q30" s="13" t="n">
        <f aca="false">AG30*AH30</f>
        <v>0</v>
      </c>
      <c r="R30" s="13"/>
      <c r="S30" s="3"/>
      <c r="T30" s="3" t="n">
        <f aca="false">(F30+N30+Q30)/O30</f>
        <v>16.5283018867925</v>
      </c>
      <c r="U30" s="3" t="n">
        <f aca="false">(F30+N30)/O30</f>
        <v>16.5283018867925</v>
      </c>
      <c r="V30" s="3" t="n">
        <v>41.2</v>
      </c>
      <c r="W30" s="3" t="n">
        <v>40.4</v>
      </c>
      <c r="X30" s="3" t="n">
        <v>27</v>
      </c>
      <c r="Y30" s="3" t="n">
        <v>22.2</v>
      </c>
      <c r="Z30" s="3" t="n">
        <v>16.2</v>
      </c>
      <c r="AA30" s="3" t="n">
        <v>25.2</v>
      </c>
      <c r="AB30" s="3" t="n">
        <v>20.6</v>
      </c>
      <c r="AC30" s="3" t="n">
        <v>26.8</v>
      </c>
      <c r="AD30" s="3" t="n">
        <v>22.8</v>
      </c>
      <c r="AE30" s="3" t="s">
        <v>48</v>
      </c>
      <c r="AF30" s="3" t="n">
        <f aca="false">G30*P30</f>
        <v>0</v>
      </c>
      <c r="AG30" s="4" t="n">
        <v>6</v>
      </c>
      <c r="AH30" s="5" t="n">
        <f aca="false">MROUND(P30, AG30*AJ30)/AG30</f>
        <v>0</v>
      </c>
      <c r="AI30" s="3" t="n">
        <f aca="false">AH30*AG30*G30</f>
        <v>0</v>
      </c>
      <c r="AJ30" s="3" t="n">
        <v>14</v>
      </c>
      <c r="AK30" s="3" t="n">
        <v>140</v>
      </c>
      <c r="AL30" s="5" t="n">
        <f aca="false">AH30/AK30</f>
        <v>0</v>
      </c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</row>
    <row r="31" customFormat="false" ht="15" hidden="false" customHeight="false" outlineLevel="0" collapsed="false">
      <c r="A31" s="3" t="s">
        <v>79</v>
      </c>
      <c r="B31" s="3" t="s">
        <v>43</v>
      </c>
      <c r="C31" s="3" t="n">
        <v>258</v>
      </c>
      <c r="D31" s="3" t="n">
        <v>6</v>
      </c>
      <c r="E31" s="3" t="n">
        <v>192</v>
      </c>
      <c r="F31" s="3" t="n">
        <v>72</v>
      </c>
      <c r="G31" s="4" t="n">
        <v>1</v>
      </c>
      <c r="H31" s="3" t="n">
        <v>180</v>
      </c>
      <c r="I31" s="3" t="s">
        <v>44</v>
      </c>
      <c r="J31" s="3" t="n">
        <v>188</v>
      </c>
      <c r="K31" s="3" t="n">
        <f aca="false">E31-J31</f>
        <v>4</v>
      </c>
      <c r="L31" s="3"/>
      <c r="M31" s="3"/>
      <c r="N31" s="3" t="n">
        <v>504</v>
      </c>
      <c r="O31" s="3" t="n">
        <f aca="false">E31/4</f>
        <v>48</v>
      </c>
      <c r="P31" s="14" t="n">
        <f aca="false">16*O31-N31-F31</f>
        <v>192</v>
      </c>
      <c r="Q31" s="14" t="n">
        <f aca="false">AG31*AH31</f>
        <v>216</v>
      </c>
      <c r="R31" s="13"/>
      <c r="S31" s="3"/>
      <c r="T31" s="3" t="n">
        <f aca="false">(F31+N31+Q31)/O31</f>
        <v>16.5</v>
      </c>
      <c r="U31" s="3" t="n">
        <f aca="false">(F31+N31)/O31</f>
        <v>12</v>
      </c>
      <c r="V31" s="3" t="n">
        <v>56.4</v>
      </c>
      <c r="W31" s="3" t="n">
        <v>30</v>
      </c>
      <c r="X31" s="3" t="n">
        <v>36</v>
      </c>
      <c r="Y31" s="3" t="n">
        <v>47.8</v>
      </c>
      <c r="Z31" s="3" t="n">
        <v>45.6</v>
      </c>
      <c r="AA31" s="3" t="n">
        <v>39.6</v>
      </c>
      <c r="AB31" s="3" t="n">
        <v>54</v>
      </c>
      <c r="AC31" s="3" t="n">
        <v>37.2</v>
      </c>
      <c r="AD31" s="3" t="n">
        <v>42</v>
      </c>
      <c r="AE31" s="3"/>
      <c r="AF31" s="3" t="n">
        <f aca="false">G31*P31</f>
        <v>192</v>
      </c>
      <c r="AG31" s="4" t="n">
        <v>6</v>
      </c>
      <c r="AH31" s="5" t="n">
        <f aca="false">MROUND(P31, AG31*AJ31)/AG31</f>
        <v>36</v>
      </c>
      <c r="AI31" s="3" t="n">
        <f aca="false">AH31*AG31*G31</f>
        <v>216</v>
      </c>
      <c r="AJ31" s="3" t="n">
        <v>12</v>
      </c>
      <c r="AK31" s="3" t="n">
        <v>84</v>
      </c>
      <c r="AL31" s="5" t="n">
        <f aca="false">AH31/AK31</f>
        <v>0.428571428571429</v>
      </c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</row>
    <row r="32" customFormat="false" ht="15" hidden="false" customHeight="false" outlineLevel="0" collapsed="false">
      <c r="A32" s="3" t="s">
        <v>80</v>
      </c>
      <c r="B32" s="3" t="s">
        <v>46</v>
      </c>
      <c r="C32" s="3" t="n">
        <v>176</v>
      </c>
      <c r="D32" s="3" t="n">
        <v>336</v>
      </c>
      <c r="E32" s="3" t="n">
        <v>202</v>
      </c>
      <c r="F32" s="3" t="n">
        <v>306</v>
      </c>
      <c r="G32" s="4" t="n">
        <v>0.25</v>
      </c>
      <c r="H32" s="3" t="n">
        <v>365</v>
      </c>
      <c r="I32" s="3" t="s">
        <v>44</v>
      </c>
      <c r="J32" s="3" t="n">
        <v>202</v>
      </c>
      <c r="K32" s="3" t="n">
        <f aca="false">E32-J32</f>
        <v>0</v>
      </c>
      <c r="L32" s="3"/>
      <c r="M32" s="3"/>
      <c r="N32" s="3" t="n">
        <v>336</v>
      </c>
      <c r="O32" s="3" t="n">
        <f aca="false">E32/4</f>
        <v>50.5</v>
      </c>
      <c r="P32" s="13" t="n">
        <f aca="false">16*O32-N32-F32</f>
        <v>166</v>
      </c>
      <c r="Q32" s="13" t="n">
        <f aca="false">AG32*AH32</f>
        <v>168</v>
      </c>
      <c r="R32" s="13"/>
      <c r="S32" s="3"/>
      <c r="T32" s="3" t="n">
        <f aca="false">(F32+N32+Q32)/O32</f>
        <v>16.039603960396</v>
      </c>
      <c r="U32" s="3" t="n">
        <f aca="false">(F32+N32)/O32</f>
        <v>12.7128712871287</v>
      </c>
      <c r="V32" s="3" t="n">
        <v>64.8</v>
      </c>
      <c r="W32" s="3" t="n">
        <v>50.2</v>
      </c>
      <c r="X32" s="3" t="n">
        <v>40.8</v>
      </c>
      <c r="Y32" s="3" t="n">
        <v>31.4</v>
      </c>
      <c r="Z32" s="3" t="n">
        <v>32</v>
      </c>
      <c r="AA32" s="3" t="n">
        <v>26.2</v>
      </c>
      <c r="AB32" s="3" t="n">
        <v>28.4</v>
      </c>
      <c r="AC32" s="3" t="n">
        <v>29.6</v>
      </c>
      <c r="AD32" s="3" t="n">
        <v>34.8</v>
      </c>
      <c r="AE32" s="3" t="s">
        <v>48</v>
      </c>
      <c r="AF32" s="3" t="n">
        <f aca="false">G32*P32</f>
        <v>41.5</v>
      </c>
      <c r="AG32" s="4" t="n">
        <v>12</v>
      </c>
      <c r="AH32" s="5" t="n">
        <f aca="false">MROUND(P32, AG32*AJ32)/AG32</f>
        <v>14</v>
      </c>
      <c r="AI32" s="3" t="n">
        <f aca="false">AH32*AG32*G32</f>
        <v>42</v>
      </c>
      <c r="AJ32" s="3" t="n">
        <v>14</v>
      </c>
      <c r="AK32" s="3" t="n">
        <v>70</v>
      </c>
      <c r="AL32" s="5" t="n">
        <f aca="false">AH32/AK32</f>
        <v>0.2</v>
      </c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</row>
    <row r="33" customFormat="false" ht="15" hidden="false" customHeight="false" outlineLevel="0" collapsed="false">
      <c r="A33" s="24" t="s">
        <v>81</v>
      </c>
      <c r="B33" s="24" t="s">
        <v>46</v>
      </c>
      <c r="C33" s="24" t="n">
        <v>188</v>
      </c>
      <c r="D33" s="17" t="n">
        <v>340</v>
      </c>
      <c r="E33" s="25" t="n">
        <v>239</v>
      </c>
      <c r="F33" s="25" t="n">
        <v>289</v>
      </c>
      <c r="G33" s="26" t="n">
        <v>0</v>
      </c>
      <c r="H33" s="24" t="e">
        <f aca="false">#N/A</f>
        <v>#N/A</v>
      </c>
      <c r="I33" s="24" t="s">
        <v>82</v>
      </c>
      <c r="J33" s="24" t="n">
        <v>239</v>
      </c>
      <c r="K33" s="24" t="n">
        <f aca="false">E33-J33</f>
        <v>0</v>
      </c>
      <c r="L33" s="24"/>
      <c r="M33" s="24"/>
      <c r="N33" s="24"/>
      <c r="O33" s="24" t="n">
        <f aca="false">E33/4</f>
        <v>59.75</v>
      </c>
      <c r="P33" s="27"/>
      <c r="Q33" s="27"/>
      <c r="R33" s="27"/>
      <c r="S33" s="24"/>
      <c r="T33" s="24" t="n">
        <f aca="false">(F33+N33+Q33)/O33</f>
        <v>4.83682008368201</v>
      </c>
      <c r="U33" s="24" t="n">
        <f aca="false">(F33+N33)/O33</f>
        <v>4.83682008368201</v>
      </c>
      <c r="V33" s="24" t="n">
        <v>87.8</v>
      </c>
      <c r="W33" s="24" t="n">
        <v>55</v>
      </c>
      <c r="X33" s="24" t="n">
        <v>52.8</v>
      </c>
      <c r="Y33" s="24" t="n">
        <v>52</v>
      </c>
      <c r="Z33" s="24" t="n">
        <v>44</v>
      </c>
      <c r="AA33" s="24" t="n">
        <v>49.6</v>
      </c>
      <c r="AB33" s="24" t="n">
        <v>52.4</v>
      </c>
      <c r="AC33" s="24" t="n">
        <v>63</v>
      </c>
      <c r="AD33" s="24" t="n">
        <v>43.4</v>
      </c>
      <c r="AE33" s="17" t="s">
        <v>83</v>
      </c>
      <c r="AF33" s="24"/>
      <c r="AG33" s="26"/>
      <c r="AH33" s="28"/>
      <c r="AI33" s="24"/>
      <c r="AJ33" s="24"/>
      <c r="AK33" s="24"/>
      <c r="AL33" s="28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</row>
    <row r="34" customFormat="false" ht="15" hidden="false" customHeight="false" outlineLevel="0" collapsed="false">
      <c r="A34" s="16" t="s">
        <v>84</v>
      </c>
      <c r="B34" s="3" t="s">
        <v>46</v>
      </c>
      <c r="C34" s="3"/>
      <c r="D34" s="3"/>
      <c r="E34" s="25" t="n">
        <f aca="false">E33</f>
        <v>239</v>
      </c>
      <c r="F34" s="25" t="n">
        <f aca="false">F33</f>
        <v>289</v>
      </c>
      <c r="G34" s="4" t="n">
        <v>0.25</v>
      </c>
      <c r="H34" s="3" t="n">
        <v>365</v>
      </c>
      <c r="I34" s="3" t="s">
        <v>44</v>
      </c>
      <c r="J34" s="3"/>
      <c r="K34" s="3" t="n">
        <f aca="false">E34-J34</f>
        <v>239</v>
      </c>
      <c r="L34" s="3"/>
      <c r="M34" s="3"/>
      <c r="N34" s="3" t="n">
        <v>336</v>
      </c>
      <c r="O34" s="3" t="n">
        <f aca="false">E34/4</f>
        <v>59.75</v>
      </c>
      <c r="P34" s="14" t="n">
        <f aca="false">16*O34-N34-F34</f>
        <v>331</v>
      </c>
      <c r="Q34" s="14" t="n">
        <f aca="false">AG34*AH34</f>
        <v>336</v>
      </c>
      <c r="R34" s="13"/>
      <c r="S34" s="3"/>
      <c r="T34" s="3" t="n">
        <f aca="false">(F34+N34+Q34)/O34</f>
        <v>16.0836820083682</v>
      </c>
      <c r="U34" s="3" t="n">
        <f aca="false">(F34+N34)/O34</f>
        <v>10.4602510460251</v>
      </c>
      <c r="V34" s="3" t="n">
        <v>87.8</v>
      </c>
      <c r="W34" s="3" t="n">
        <v>55</v>
      </c>
      <c r="X34" s="3" t="n">
        <v>52.8</v>
      </c>
      <c r="Y34" s="3" t="n">
        <v>52</v>
      </c>
      <c r="Z34" s="3" t="n">
        <v>44</v>
      </c>
      <c r="AA34" s="3" t="n">
        <v>49.6</v>
      </c>
      <c r="AB34" s="3" t="n">
        <v>52.4</v>
      </c>
      <c r="AC34" s="3" t="n">
        <v>63</v>
      </c>
      <c r="AD34" s="3" t="n">
        <v>43.4</v>
      </c>
      <c r="AE34" s="3" t="s">
        <v>85</v>
      </c>
      <c r="AF34" s="3" t="n">
        <f aca="false">G34*P34</f>
        <v>82.75</v>
      </c>
      <c r="AG34" s="4" t="n">
        <v>12</v>
      </c>
      <c r="AH34" s="5" t="n">
        <f aca="false">MROUND(P34, AG34*AJ34)/AG34</f>
        <v>28</v>
      </c>
      <c r="AI34" s="3" t="n">
        <f aca="false">AH34*AG34*G34</f>
        <v>84</v>
      </c>
      <c r="AJ34" s="3" t="n">
        <v>14</v>
      </c>
      <c r="AK34" s="3" t="n">
        <v>70</v>
      </c>
      <c r="AL34" s="5" t="n">
        <f aca="false">AH34/AK34</f>
        <v>0.4</v>
      </c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</row>
    <row r="35" customFormat="false" ht="15" hidden="false" customHeight="false" outlineLevel="0" collapsed="false">
      <c r="A35" s="3" t="s">
        <v>86</v>
      </c>
      <c r="B35" s="3" t="s">
        <v>46</v>
      </c>
      <c r="C35" s="3" t="n">
        <v>291</v>
      </c>
      <c r="D35" s="3" t="n">
        <v>344</v>
      </c>
      <c r="E35" s="3" t="n">
        <v>199</v>
      </c>
      <c r="F35" s="3" t="n">
        <v>436</v>
      </c>
      <c r="G35" s="4" t="n">
        <v>0.25</v>
      </c>
      <c r="H35" s="3" t="n">
        <v>180</v>
      </c>
      <c r="I35" s="3" t="s">
        <v>44</v>
      </c>
      <c r="J35" s="3" t="n">
        <v>199</v>
      </c>
      <c r="K35" s="3" t="n">
        <f aca="false">E35-J35</f>
        <v>0</v>
      </c>
      <c r="L35" s="3"/>
      <c r="M35" s="3"/>
      <c r="N35" s="3" t="n">
        <v>504</v>
      </c>
      <c r="O35" s="3" t="n">
        <f aca="false">E35/4</f>
        <v>49.75</v>
      </c>
      <c r="P35" s="13"/>
      <c r="Q35" s="13" t="n">
        <f aca="false">AG35*AH35</f>
        <v>0</v>
      </c>
      <c r="R35" s="13"/>
      <c r="S35" s="3"/>
      <c r="T35" s="3" t="n">
        <f aca="false">(F35+N35+Q35)/O35</f>
        <v>18.894472361809</v>
      </c>
      <c r="U35" s="3" t="n">
        <f aca="false">(F35+N35)/O35</f>
        <v>18.894472361809</v>
      </c>
      <c r="V35" s="3" t="n">
        <v>78</v>
      </c>
      <c r="W35" s="3" t="n">
        <v>53.4</v>
      </c>
      <c r="X35" s="3" t="n">
        <v>31.6</v>
      </c>
      <c r="Y35" s="3" t="n">
        <v>48.8</v>
      </c>
      <c r="Z35" s="3" t="n">
        <v>34.6</v>
      </c>
      <c r="AA35" s="3" t="n">
        <v>39.2</v>
      </c>
      <c r="AB35" s="3" t="n">
        <v>42.6</v>
      </c>
      <c r="AC35" s="3" t="n">
        <v>54.4</v>
      </c>
      <c r="AD35" s="3" t="n">
        <v>36.2</v>
      </c>
      <c r="AE35" s="3" t="s">
        <v>48</v>
      </c>
      <c r="AF35" s="3" t="n">
        <f aca="false">G35*P35</f>
        <v>0</v>
      </c>
      <c r="AG35" s="4" t="n">
        <v>12</v>
      </c>
      <c r="AH35" s="5" t="n">
        <f aca="false">MROUND(P35, AG35*AJ35)/AG35</f>
        <v>0</v>
      </c>
      <c r="AI35" s="3" t="n">
        <f aca="false">AH35*AG35*G35</f>
        <v>0</v>
      </c>
      <c r="AJ35" s="3" t="n">
        <v>14</v>
      </c>
      <c r="AK35" s="3" t="n">
        <v>70</v>
      </c>
      <c r="AL35" s="5" t="n">
        <f aca="false">AH35/AK35</f>
        <v>0</v>
      </c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</row>
    <row r="36" customFormat="false" ht="15" hidden="false" customHeight="false" outlineLevel="0" collapsed="false">
      <c r="A36" s="3" t="s">
        <v>87</v>
      </c>
      <c r="B36" s="3" t="s">
        <v>46</v>
      </c>
      <c r="C36" s="3" t="n">
        <v>59</v>
      </c>
      <c r="D36" s="3" t="n">
        <v>169</v>
      </c>
      <c r="E36" s="3" t="n">
        <v>35</v>
      </c>
      <c r="F36" s="3" t="n">
        <v>193</v>
      </c>
      <c r="G36" s="4" t="n">
        <v>0.25</v>
      </c>
      <c r="H36" s="3" t="n">
        <v>180</v>
      </c>
      <c r="I36" s="3" t="s">
        <v>44</v>
      </c>
      <c r="J36" s="3" t="n">
        <v>35</v>
      </c>
      <c r="K36" s="3" t="n">
        <f aca="false">E36-J36</f>
        <v>0</v>
      </c>
      <c r="L36" s="3"/>
      <c r="M36" s="3"/>
      <c r="N36" s="3" t="n">
        <v>84</v>
      </c>
      <c r="O36" s="3" t="n">
        <f aca="false">E36/4</f>
        <v>8.75</v>
      </c>
      <c r="P36" s="13"/>
      <c r="Q36" s="13" t="n">
        <f aca="false">AG36*AH36</f>
        <v>0</v>
      </c>
      <c r="R36" s="13"/>
      <c r="S36" s="3"/>
      <c r="T36" s="3" t="n">
        <f aca="false">(F36+N36+Q36)/O36</f>
        <v>31.6571428571429</v>
      </c>
      <c r="U36" s="3" t="n">
        <f aca="false">(F36+N36)/O36</f>
        <v>31.6571428571429</v>
      </c>
      <c r="V36" s="3" t="n">
        <v>22.6</v>
      </c>
      <c r="W36" s="3" t="n">
        <v>20.8</v>
      </c>
      <c r="X36" s="3" t="n">
        <v>10.6</v>
      </c>
      <c r="Y36" s="3" t="n">
        <v>8</v>
      </c>
      <c r="Z36" s="3" t="n">
        <v>18.2</v>
      </c>
      <c r="AA36" s="3" t="n">
        <v>19.4</v>
      </c>
      <c r="AB36" s="3" t="n">
        <v>14.6</v>
      </c>
      <c r="AC36" s="3" t="n">
        <v>10.2</v>
      </c>
      <c r="AD36" s="3" t="n">
        <v>16.8</v>
      </c>
      <c r="AE36" s="19" t="s">
        <v>88</v>
      </c>
      <c r="AF36" s="3" t="n">
        <f aca="false">G36*P36</f>
        <v>0</v>
      </c>
      <c r="AG36" s="4" t="n">
        <v>6</v>
      </c>
      <c r="AH36" s="5" t="n">
        <f aca="false">MROUND(P36, AG36*AJ36)/AG36</f>
        <v>0</v>
      </c>
      <c r="AI36" s="3" t="n">
        <f aca="false">AH36*AG36*G36</f>
        <v>0</v>
      </c>
      <c r="AJ36" s="3" t="n">
        <v>14</v>
      </c>
      <c r="AK36" s="3" t="n">
        <v>126</v>
      </c>
      <c r="AL36" s="5" t="n">
        <f aca="false">AH36/AK36</f>
        <v>0</v>
      </c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</row>
    <row r="37" customFormat="false" ht="15" hidden="false" customHeight="false" outlineLevel="0" collapsed="false">
      <c r="A37" s="3" t="s">
        <v>89</v>
      </c>
      <c r="B37" s="3" t="s">
        <v>46</v>
      </c>
      <c r="C37" s="3" t="n">
        <v>293</v>
      </c>
      <c r="D37" s="3" t="n">
        <v>168</v>
      </c>
      <c r="E37" s="3" t="n">
        <v>122</v>
      </c>
      <c r="F37" s="3" t="n">
        <v>339</v>
      </c>
      <c r="G37" s="4" t="n">
        <v>0.25</v>
      </c>
      <c r="H37" s="3" t="n">
        <v>180</v>
      </c>
      <c r="I37" s="3" t="s">
        <v>44</v>
      </c>
      <c r="J37" s="3" t="n">
        <v>122</v>
      </c>
      <c r="K37" s="3" t="n">
        <f aca="false">E37-J37</f>
        <v>0</v>
      </c>
      <c r="L37" s="3"/>
      <c r="M37" s="3"/>
      <c r="N37" s="3" t="n">
        <v>0</v>
      </c>
      <c r="O37" s="3" t="n">
        <f aca="false">E37/4</f>
        <v>30.5</v>
      </c>
      <c r="P37" s="13" t="n">
        <f aca="false">14*O37-N37-F37</f>
        <v>88</v>
      </c>
      <c r="Q37" s="13" t="n">
        <f aca="false">AG37*AH37</f>
        <v>168</v>
      </c>
      <c r="R37" s="13"/>
      <c r="S37" s="3"/>
      <c r="T37" s="3" t="n">
        <f aca="false">(F37+N37+Q37)/O37</f>
        <v>16.6229508196721</v>
      </c>
      <c r="U37" s="3" t="n">
        <f aca="false">(F37+N37)/O37</f>
        <v>11.1147540983607</v>
      </c>
      <c r="V37" s="3" t="n">
        <v>20.2</v>
      </c>
      <c r="W37" s="3" t="n">
        <v>29.8</v>
      </c>
      <c r="X37" s="3" t="n">
        <v>26.6</v>
      </c>
      <c r="Y37" s="3" t="n">
        <v>23.2</v>
      </c>
      <c r="Z37" s="3" t="n">
        <v>17.2</v>
      </c>
      <c r="AA37" s="3" t="n">
        <v>20.8</v>
      </c>
      <c r="AB37" s="3" t="n">
        <v>29.2</v>
      </c>
      <c r="AC37" s="3" t="n">
        <v>32.8</v>
      </c>
      <c r="AD37" s="3" t="n">
        <v>23.2</v>
      </c>
      <c r="AE37" s="19" t="s">
        <v>88</v>
      </c>
      <c r="AF37" s="3" t="n">
        <f aca="false">G37*P37</f>
        <v>22</v>
      </c>
      <c r="AG37" s="4" t="n">
        <v>12</v>
      </c>
      <c r="AH37" s="5" t="n">
        <f aca="false">MROUND(P37, AG37*AJ37)/AG37</f>
        <v>14</v>
      </c>
      <c r="AI37" s="3" t="n">
        <f aca="false">AH37*AG37*G37</f>
        <v>42</v>
      </c>
      <c r="AJ37" s="3" t="n">
        <v>14</v>
      </c>
      <c r="AK37" s="3" t="n">
        <v>70</v>
      </c>
      <c r="AL37" s="5" t="n">
        <f aca="false">AH37/AK37</f>
        <v>0.2</v>
      </c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</row>
    <row r="38" customFormat="false" ht="15" hidden="false" customHeight="false" outlineLevel="0" collapsed="false">
      <c r="A38" s="24" t="s">
        <v>90</v>
      </c>
      <c r="B38" s="24" t="s">
        <v>46</v>
      </c>
      <c r="C38" s="24" t="n">
        <v>61</v>
      </c>
      <c r="D38" s="24"/>
      <c r="E38" s="24" t="n">
        <v>59</v>
      </c>
      <c r="F38" s="24"/>
      <c r="G38" s="26" t="n">
        <v>0</v>
      </c>
      <c r="H38" s="24" t="n">
        <v>180</v>
      </c>
      <c r="I38" s="24" t="s">
        <v>82</v>
      </c>
      <c r="J38" s="24" t="n">
        <v>105</v>
      </c>
      <c r="K38" s="24" t="n">
        <f aca="false">E38-J38</f>
        <v>-46</v>
      </c>
      <c r="L38" s="24"/>
      <c r="M38" s="24"/>
      <c r="N38" s="24"/>
      <c r="O38" s="24" t="n">
        <f aca="false">E38/4</f>
        <v>14.75</v>
      </c>
      <c r="P38" s="27"/>
      <c r="Q38" s="27"/>
      <c r="R38" s="27"/>
      <c r="S38" s="24"/>
      <c r="T38" s="24" t="n">
        <f aca="false">(F38+N38+Q38)/O38</f>
        <v>0</v>
      </c>
      <c r="U38" s="24" t="n">
        <f aca="false">(F38+N38)/O38</f>
        <v>0</v>
      </c>
      <c r="V38" s="24" t="n">
        <v>32.2</v>
      </c>
      <c r="W38" s="24" t="n">
        <v>34.4</v>
      </c>
      <c r="X38" s="24" t="n">
        <v>21.2</v>
      </c>
      <c r="Y38" s="24" t="n">
        <v>25.4</v>
      </c>
      <c r="Z38" s="24" t="n">
        <v>28.2</v>
      </c>
      <c r="AA38" s="24" t="n">
        <v>20.2</v>
      </c>
      <c r="AB38" s="24" t="n">
        <v>29</v>
      </c>
      <c r="AC38" s="24" t="n">
        <v>30.6</v>
      </c>
      <c r="AD38" s="24" t="n">
        <v>9.4</v>
      </c>
      <c r="AE38" s="24" t="s">
        <v>91</v>
      </c>
      <c r="AF38" s="24"/>
      <c r="AG38" s="26"/>
      <c r="AH38" s="28"/>
      <c r="AI38" s="24"/>
      <c r="AJ38" s="24"/>
      <c r="AK38" s="24"/>
      <c r="AL38" s="28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</row>
    <row r="39" customFormat="false" ht="15" hidden="false" customHeight="false" outlineLevel="0" collapsed="false">
      <c r="A39" s="3" t="s">
        <v>92</v>
      </c>
      <c r="B39" s="3" t="s">
        <v>46</v>
      </c>
      <c r="C39" s="3" t="n">
        <v>407</v>
      </c>
      <c r="D39" s="3" t="n">
        <v>360</v>
      </c>
      <c r="E39" s="3" t="n">
        <v>214</v>
      </c>
      <c r="F39" s="3" t="n">
        <v>551</v>
      </c>
      <c r="G39" s="4" t="n">
        <v>0.7</v>
      </c>
      <c r="H39" s="3" t="n">
        <v>180</v>
      </c>
      <c r="I39" s="3" t="s">
        <v>44</v>
      </c>
      <c r="J39" s="3" t="n">
        <v>188</v>
      </c>
      <c r="K39" s="3" t="n">
        <f aca="false">E39-J39</f>
        <v>26</v>
      </c>
      <c r="L39" s="3"/>
      <c r="M39" s="3"/>
      <c r="N39" s="3" t="n">
        <v>0</v>
      </c>
      <c r="O39" s="3" t="n">
        <f aca="false">E39/4</f>
        <v>53.5</v>
      </c>
      <c r="P39" s="14" t="n">
        <f aca="false">16*O39-N39-F39</f>
        <v>305</v>
      </c>
      <c r="Q39" s="14" t="n">
        <f aca="false">AG39*AH39</f>
        <v>360</v>
      </c>
      <c r="R39" s="13"/>
      <c r="S39" s="3"/>
      <c r="T39" s="3" t="n">
        <f aca="false">(F39+N39+Q39)/O39</f>
        <v>17.0280373831776</v>
      </c>
      <c r="U39" s="3" t="n">
        <f aca="false">(F39+N39)/O39</f>
        <v>10.2990654205607</v>
      </c>
      <c r="V39" s="3" t="n">
        <v>15</v>
      </c>
      <c r="W39" s="3" t="n">
        <v>59.6</v>
      </c>
      <c r="X39" s="3" t="n">
        <v>45.8</v>
      </c>
      <c r="Y39" s="3" t="n">
        <v>0</v>
      </c>
      <c r="Z39" s="3" t="n">
        <v>24</v>
      </c>
      <c r="AA39" s="3" t="n">
        <v>0</v>
      </c>
      <c r="AB39" s="3" t="n">
        <v>0</v>
      </c>
      <c r="AC39" s="3" t="n">
        <v>0</v>
      </c>
      <c r="AD39" s="3" t="n">
        <v>0</v>
      </c>
      <c r="AE39" s="3" t="s">
        <v>93</v>
      </c>
      <c r="AF39" s="3" t="n">
        <f aca="false">G39*P39</f>
        <v>213.5</v>
      </c>
      <c r="AG39" s="4" t="n">
        <v>10</v>
      </c>
      <c r="AH39" s="5" t="n">
        <f aca="false">MROUND(P39, AG39*AJ39)/AG39</f>
        <v>36</v>
      </c>
      <c r="AI39" s="3" t="n">
        <f aca="false">AH39*AG39*G39</f>
        <v>252</v>
      </c>
      <c r="AJ39" s="3" t="n">
        <v>12</v>
      </c>
      <c r="AK39" s="3" t="n">
        <v>84</v>
      </c>
      <c r="AL39" s="5" t="n">
        <f aca="false">AH39/AK39</f>
        <v>0.428571428571429</v>
      </c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</row>
    <row r="40" customFormat="false" ht="15" hidden="false" customHeight="false" outlineLevel="0" collapsed="false">
      <c r="A40" s="20" t="s">
        <v>94</v>
      </c>
      <c r="B40" s="20" t="s">
        <v>46</v>
      </c>
      <c r="C40" s="20"/>
      <c r="D40" s="20"/>
      <c r="E40" s="20"/>
      <c r="F40" s="20"/>
      <c r="G40" s="21" t="n">
        <v>0</v>
      </c>
      <c r="H40" s="20" t="n">
        <v>180</v>
      </c>
      <c r="I40" s="20" t="s">
        <v>44</v>
      </c>
      <c r="J40" s="20"/>
      <c r="K40" s="20" t="n">
        <f aca="false">E40-J40</f>
        <v>0</v>
      </c>
      <c r="L40" s="20"/>
      <c r="M40" s="20"/>
      <c r="N40" s="20"/>
      <c r="O40" s="20" t="n">
        <f aca="false">E40/4</f>
        <v>0</v>
      </c>
      <c r="P40" s="22"/>
      <c r="Q40" s="22"/>
      <c r="R40" s="22"/>
      <c r="S40" s="20"/>
      <c r="T40" s="20" t="e">
        <f aca="false">(F40+N40+Q40)/O40</f>
        <v>#DIV/0!</v>
      </c>
      <c r="U40" s="20" t="e">
        <f aca="false">(F40+N40)/O40</f>
        <v>#DIV/0!</v>
      </c>
      <c r="V40" s="20" t="n">
        <v>0</v>
      </c>
      <c r="W40" s="20" t="n">
        <v>0</v>
      </c>
      <c r="X40" s="20" t="n">
        <v>0</v>
      </c>
      <c r="Y40" s="20" t="n">
        <v>0</v>
      </c>
      <c r="Z40" s="20" t="n">
        <v>0</v>
      </c>
      <c r="AA40" s="20" t="n">
        <v>0</v>
      </c>
      <c r="AB40" s="20" t="n">
        <v>0</v>
      </c>
      <c r="AC40" s="20" t="n">
        <v>0</v>
      </c>
      <c r="AD40" s="20" t="n">
        <v>0</v>
      </c>
      <c r="AE40" s="20" t="s">
        <v>75</v>
      </c>
      <c r="AF40" s="20"/>
      <c r="AG40" s="21" t="n">
        <v>16</v>
      </c>
      <c r="AH40" s="23"/>
      <c r="AI40" s="20"/>
      <c r="AJ40" s="20" t="n">
        <v>12</v>
      </c>
      <c r="AK40" s="20" t="n">
        <v>84</v>
      </c>
      <c r="AL40" s="2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</row>
    <row r="41" customFormat="false" ht="15" hidden="false" customHeight="false" outlineLevel="0" collapsed="false">
      <c r="A41" s="3" t="s">
        <v>95</v>
      </c>
      <c r="B41" s="3" t="s">
        <v>46</v>
      </c>
      <c r="C41" s="3"/>
      <c r="D41" s="3" t="n">
        <v>240</v>
      </c>
      <c r="E41" s="3" t="n">
        <v>79</v>
      </c>
      <c r="F41" s="3" t="n">
        <v>161</v>
      </c>
      <c r="G41" s="4" t="n">
        <v>0.7</v>
      </c>
      <c r="H41" s="3" t="n">
        <v>180</v>
      </c>
      <c r="I41" s="3" t="s">
        <v>44</v>
      </c>
      <c r="J41" s="3" t="n">
        <v>69</v>
      </c>
      <c r="K41" s="3" t="n">
        <f aca="false">E41-J41</f>
        <v>10</v>
      </c>
      <c r="L41" s="3"/>
      <c r="M41" s="3"/>
      <c r="N41" s="3" t="n">
        <v>120</v>
      </c>
      <c r="O41" s="3" t="n">
        <f aca="false">E41/4</f>
        <v>19.75</v>
      </c>
      <c r="P41" s="13"/>
      <c r="Q41" s="13" t="n">
        <f aca="false">AG41*AH41</f>
        <v>0</v>
      </c>
      <c r="R41" s="13"/>
      <c r="S41" s="3"/>
      <c r="T41" s="3" t="n">
        <f aca="false">(F41+N41+Q41)/O41</f>
        <v>14.2278481012658</v>
      </c>
      <c r="U41" s="3" t="n">
        <f aca="false">(F41+N41)/O41</f>
        <v>14.2278481012658</v>
      </c>
      <c r="V41" s="3" t="n">
        <v>23.8</v>
      </c>
      <c r="W41" s="3" t="n">
        <v>16.4</v>
      </c>
      <c r="X41" s="3" t="n">
        <v>0</v>
      </c>
      <c r="Y41" s="3" t="n">
        <v>0</v>
      </c>
      <c r="Z41" s="3" t="n">
        <v>0</v>
      </c>
      <c r="AA41" s="3" t="n">
        <v>0</v>
      </c>
      <c r="AB41" s="3" t="n">
        <v>0</v>
      </c>
      <c r="AC41" s="3" t="n">
        <v>0</v>
      </c>
      <c r="AD41" s="3" t="n">
        <v>0</v>
      </c>
      <c r="AE41" s="3" t="s">
        <v>93</v>
      </c>
      <c r="AF41" s="3" t="n">
        <f aca="false">G41*P41</f>
        <v>0</v>
      </c>
      <c r="AG41" s="4" t="n">
        <v>10</v>
      </c>
      <c r="AH41" s="5" t="n">
        <f aca="false">MROUND(P41, AG41*AJ41)/AG41</f>
        <v>0</v>
      </c>
      <c r="AI41" s="3" t="n">
        <f aca="false">AH41*AG41*G41</f>
        <v>0</v>
      </c>
      <c r="AJ41" s="3" t="n">
        <v>12</v>
      </c>
      <c r="AK41" s="3" t="n">
        <v>84</v>
      </c>
      <c r="AL41" s="5" t="n">
        <f aca="false">AH41/AK41</f>
        <v>0</v>
      </c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</row>
    <row r="42" customFormat="false" ht="15" hidden="false" customHeight="false" outlineLevel="0" collapsed="false">
      <c r="A42" s="3" t="s">
        <v>96</v>
      </c>
      <c r="B42" s="3" t="s">
        <v>46</v>
      </c>
      <c r="C42" s="3" t="n">
        <v>113</v>
      </c>
      <c r="D42" s="3" t="n">
        <v>585</v>
      </c>
      <c r="E42" s="3" t="n">
        <v>250</v>
      </c>
      <c r="F42" s="3" t="n">
        <v>448</v>
      </c>
      <c r="G42" s="4" t="n">
        <v>0.9</v>
      </c>
      <c r="H42" s="3" t="n">
        <v>180</v>
      </c>
      <c r="I42" s="3" t="s">
        <v>44</v>
      </c>
      <c r="J42" s="3" t="n">
        <v>252</v>
      </c>
      <c r="K42" s="3" t="n">
        <f aca="false">E42-J42</f>
        <v>-2</v>
      </c>
      <c r="L42" s="3"/>
      <c r="M42" s="3"/>
      <c r="N42" s="3" t="n">
        <v>288</v>
      </c>
      <c r="O42" s="3" t="n">
        <f aca="false">E42/4</f>
        <v>62.5</v>
      </c>
      <c r="P42" s="13" t="n">
        <f aca="false">14*O42-N42-F42</f>
        <v>139</v>
      </c>
      <c r="Q42" s="13" t="n">
        <f aca="false">AG42*AH42</f>
        <v>96</v>
      </c>
      <c r="R42" s="13"/>
      <c r="S42" s="3"/>
      <c r="T42" s="3" t="n">
        <f aca="false">(F42+N42+Q42)/O42</f>
        <v>13.312</v>
      </c>
      <c r="U42" s="3" t="n">
        <f aca="false">(F42+N42)/O42</f>
        <v>11.776</v>
      </c>
      <c r="V42" s="3" t="n">
        <v>70.6</v>
      </c>
      <c r="W42" s="3" t="n">
        <v>69.2</v>
      </c>
      <c r="X42" s="3" t="n">
        <v>47.6</v>
      </c>
      <c r="Y42" s="3" t="n">
        <v>41.2</v>
      </c>
      <c r="Z42" s="3" t="n">
        <v>45.8</v>
      </c>
      <c r="AA42" s="3" t="n">
        <v>34.6</v>
      </c>
      <c r="AB42" s="3" t="n">
        <v>45.2</v>
      </c>
      <c r="AC42" s="3" t="n">
        <v>70.2</v>
      </c>
      <c r="AD42" s="3" t="n">
        <v>42</v>
      </c>
      <c r="AE42" s="3" t="s">
        <v>48</v>
      </c>
      <c r="AF42" s="3" t="n">
        <f aca="false">G42*P42</f>
        <v>125.1</v>
      </c>
      <c r="AG42" s="4" t="n">
        <v>8</v>
      </c>
      <c r="AH42" s="5" t="n">
        <f aca="false">MROUND(P42, AG42*AJ42)/AG42</f>
        <v>12</v>
      </c>
      <c r="AI42" s="3" t="n">
        <f aca="false">AH42*AG42*G42</f>
        <v>86.4</v>
      </c>
      <c r="AJ42" s="3" t="n">
        <v>12</v>
      </c>
      <c r="AK42" s="3" t="n">
        <v>84</v>
      </c>
      <c r="AL42" s="5" t="n">
        <f aca="false">AH42/AK42</f>
        <v>0.142857142857143</v>
      </c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</row>
    <row r="43" customFormat="false" ht="15" hidden="false" customHeight="false" outlineLevel="0" collapsed="false">
      <c r="A43" s="3" t="s">
        <v>97</v>
      </c>
      <c r="B43" s="3" t="s">
        <v>46</v>
      </c>
      <c r="C43" s="3" t="n">
        <v>489</v>
      </c>
      <c r="D43" s="3" t="n">
        <v>96</v>
      </c>
      <c r="E43" s="3" t="n">
        <v>339</v>
      </c>
      <c r="F43" s="3" t="n">
        <v>230</v>
      </c>
      <c r="G43" s="4" t="n">
        <v>0.9</v>
      </c>
      <c r="H43" s="3" t="n">
        <v>180</v>
      </c>
      <c r="I43" s="3" t="s">
        <v>44</v>
      </c>
      <c r="J43" s="3" t="n">
        <v>345</v>
      </c>
      <c r="K43" s="3" t="n">
        <f aca="false">E43-J43</f>
        <v>-6</v>
      </c>
      <c r="L43" s="3"/>
      <c r="M43" s="3"/>
      <c r="N43" s="3" t="n">
        <v>384</v>
      </c>
      <c r="O43" s="3" t="n">
        <f aca="false">E43/4</f>
        <v>84.75</v>
      </c>
      <c r="P43" s="13" t="n">
        <f aca="false">14*O43-N43-F43</f>
        <v>572.5</v>
      </c>
      <c r="Q43" s="13" t="n">
        <f aca="false">AG43*AH43</f>
        <v>576</v>
      </c>
      <c r="R43" s="13"/>
      <c r="S43" s="3"/>
      <c r="T43" s="3" t="n">
        <f aca="false">(F43+N43+Q43)/O43</f>
        <v>14.0412979351032</v>
      </c>
      <c r="U43" s="3" t="n">
        <f aca="false">(F43+N43)/O43</f>
        <v>7.24483775811209</v>
      </c>
      <c r="V43" s="3" t="n">
        <v>67.8</v>
      </c>
      <c r="W43" s="3" t="n">
        <v>50.8</v>
      </c>
      <c r="X43" s="3" t="n">
        <v>61.2</v>
      </c>
      <c r="Y43" s="3" t="n">
        <v>38.6</v>
      </c>
      <c r="Z43" s="3" t="n">
        <v>31.8</v>
      </c>
      <c r="AA43" s="3" t="n">
        <v>41.2</v>
      </c>
      <c r="AB43" s="3" t="n">
        <v>34</v>
      </c>
      <c r="AC43" s="3" t="n">
        <v>58.8</v>
      </c>
      <c r="AD43" s="3" t="n">
        <v>47.6</v>
      </c>
      <c r="AE43" s="3" t="s">
        <v>48</v>
      </c>
      <c r="AF43" s="3" t="n">
        <f aca="false">G43*P43</f>
        <v>515.25</v>
      </c>
      <c r="AG43" s="4" t="n">
        <v>8</v>
      </c>
      <c r="AH43" s="5" t="n">
        <f aca="false">MROUND(P43, AG43*AJ43)/AG43</f>
        <v>72</v>
      </c>
      <c r="AI43" s="3" t="n">
        <f aca="false">AH43*AG43*G43</f>
        <v>518.4</v>
      </c>
      <c r="AJ43" s="3" t="n">
        <v>12</v>
      </c>
      <c r="AK43" s="3" t="n">
        <v>84</v>
      </c>
      <c r="AL43" s="5" t="n">
        <f aca="false">AH43/AK43</f>
        <v>0.857142857142857</v>
      </c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</row>
    <row r="44" customFormat="false" ht="15" hidden="false" customHeight="false" outlineLevel="0" collapsed="false">
      <c r="A44" s="3" t="s">
        <v>98</v>
      </c>
      <c r="B44" s="3" t="s">
        <v>46</v>
      </c>
      <c r="C44" s="3" t="n">
        <v>-58</v>
      </c>
      <c r="D44" s="3" t="n">
        <v>230</v>
      </c>
      <c r="E44" s="3" t="n">
        <v>144</v>
      </c>
      <c r="F44" s="3" t="n">
        <v>28</v>
      </c>
      <c r="G44" s="4" t="n">
        <v>0.7</v>
      </c>
      <c r="H44" s="3" t="n">
        <v>180</v>
      </c>
      <c r="I44" s="3" t="s">
        <v>44</v>
      </c>
      <c r="J44" s="3" t="n">
        <v>177</v>
      </c>
      <c r="K44" s="3" t="n">
        <f aca="false">E44-J44</f>
        <v>-33</v>
      </c>
      <c r="L44" s="3"/>
      <c r="M44" s="3"/>
      <c r="N44" s="3" t="n">
        <v>360</v>
      </c>
      <c r="O44" s="3" t="n">
        <f aca="false">E44/4</f>
        <v>36</v>
      </c>
      <c r="P44" s="13" t="n">
        <f aca="false">14*O44-N44-F44</f>
        <v>116</v>
      </c>
      <c r="Q44" s="13" t="n">
        <f aca="false">AG44*AH44</f>
        <v>120</v>
      </c>
      <c r="R44" s="13"/>
      <c r="S44" s="3"/>
      <c r="T44" s="3" t="n">
        <f aca="false">(F44+N44+Q44)/O44</f>
        <v>14.1111111111111</v>
      </c>
      <c r="U44" s="3" t="n">
        <f aca="false">(F44+N44)/O44</f>
        <v>10.7777777777778</v>
      </c>
      <c r="V44" s="3" t="n">
        <v>35.6</v>
      </c>
      <c r="W44" s="3" t="n">
        <v>2.6</v>
      </c>
      <c r="X44" s="3" t="n">
        <v>0</v>
      </c>
      <c r="Y44" s="3" t="n">
        <v>0</v>
      </c>
      <c r="Z44" s="3" t="n">
        <v>0</v>
      </c>
      <c r="AA44" s="3" t="n">
        <v>0</v>
      </c>
      <c r="AB44" s="3" t="n">
        <v>0</v>
      </c>
      <c r="AC44" s="3" t="n">
        <v>0</v>
      </c>
      <c r="AD44" s="3" t="n">
        <v>0</v>
      </c>
      <c r="AE44" s="3" t="s">
        <v>93</v>
      </c>
      <c r="AF44" s="3" t="n">
        <f aca="false">G44*P44</f>
        <v>81.2</v>
      </c>
      <c r="AG44" s="4" t="n">
        <v>10</v>
      </c>
      <c r="AH44" s="5" t="n">
        <f aca="false">MROUND(P44, AG44*AJ44)/AG44</f>
        <v>12</v>
      </c>
      <c r="AI44" s="3" t="n">
        <f aca="false">AH44*AG44*G44</f>
        <v>84</v>
      </c>
      <c r="AJ44" s="3" t="n">
        <v>12</v>
      </c>
      <c r="AK44" s="3" t="n">
        <v>84</v>
      </c>
      <c r="AL44" s="5" t="n">
        <f aca="false">AH44/AK44</f>
        <v>0.142857142857143</v>
      </c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</row>
    <row r="45" customFormat="false" ht="15" hidden="false" customHeight="false" outlineLevel="0" collapsed="false">
      <c r="A45" s="3" t="s">
        <v>99</v>
      </c>
      <c r="B45" s="3" t="s">
        <v>46</v>
      </c>
      <c r="C45" s="3" t="n">
        <v>145</v>
      </c>
      <c r="D45" s="3" t="n">
        <v>192</v>
      </c>
      <c r="E45" s="3" t="n">
        <v>40</v>
      </c>
      <c r="F45" s="3" t="n">
        <v>291</v>
      </c>
      <c r="G45" s="4" t="n">
        <v>0.4</v>
      </c>
      <c r="H45" s="3" t="n">
        <v>180</v>
      </c>
      <c r="I45" s="3" t="s">
        <v>44</v>
      </c>
      <c r="J45" s="3" t="n">
        <v>40</v>
      </c>
      <c r="K45" s="3" t="n">
        <f aca="false">E45-J45</f>
        <v>0</v>
      </c>
      <c r="L45" s="3"/>
      <c r="M45" s="3"/>
      <c r="N45" s="3" t="n">
        <v>0</v>
      </c>
      <c r="O45" s="3" t="n">
        <f aca="false">E45/4</f>
        <v>10</v>
      </c>
      <c r="P45" s="13"/>
      <c r="Q45" s="13" t="n">
        <f aca="false">AG45*AH45</f>
        <v>0</v>
      </c>
      <c r="R45" s="13"/>
      <c r="S45" s="3"/>
      <c r="T45" s="3" t="n">
        <f aca="false">(F45+N45+Q45)/O45</f>
        <v>29.1</v>
      </c>
      <c r="U45" s="3" t="n">
        <f aca="false">(F45+N45)/O45</f>
        <v>29.1</v>
      </c>
      <c r="V45" s="3" t="n">
        <v>19.6</v>
      </c>
      <c r="W45" s="3" t="n">
        <v>24.4</v>
      </c>
      <c r="X45" s="3" t="n">
        <v>13.6</v>
      </c>
      <c r="Y45" s="3" t="n">
        <v>1</v>
      </c>
      <c r="Z45" s="3" t="n">
        <v>2.4</v>
      </c>
      <c r="AA45" s="3" t="n">
        <v>0</v>
      </c>
      <c r="AB45" s="3" t="n">
        <v>0</v>
      </c>
      <c r="AC45" s="3" t="n">
        <v>0</v>
      </c>
      <c r="AD45" s="3" t="n">
        <v>0</v>
      </c>
      <c r="AE45" s="19" t="s">
        <v>100</v>
      </c>
      <c r="AF45" s="3" t="n">
        <f aca="false">G45*P45</f>
        <v>0</v>
      </c>
      <c r="AG45" s="4" t="n">
        <v>16</v>
      </c>
      <c r="AH45" s="5" t="n">
        <f aca="false">MROUND(P45, AG45*AJ45)/AG45</f>
        <v>0</v>
      </c>
      <c r="AI45" s="3" t="n">
        <f aca="false">AH45*AG45*G45</f>
        <v>0</v>
      </c>
      <c r="AJ45" s="3" t="n">
        <v>12</v>
      </c>
      <c r="AK45" s="3" t="n">
        <v>84</v>
      </c>
      <c r="AL45" s="5" t="n">
        <f aca="false">AH45/AK45</f>
        <v>0</v>
      </c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</row>
    <row r="46" customFormat="false" ht="15" hidden="false" customHeight="false" outlineLevel="0" collapsed="false">
      <c r="A46" s="24" t="s">
        <v>101</v>
      </c>
      <c r="B46" s="24" t="s">
        <v>46</v>
      </c>
      <c r="C46" s="24" t="n">
        <v>5</v>
      </c>
      <c r="D46" s="24"/>
      <c r="E46" s="24"/>
      <c r="F46" s="24"/>
      <c r="G46" s="26" t="n">
        <v>0</v>
      </c>
      <c r="H46" s="24" t="n">
        <v>180</v>
      </c>
      <c r="I46" s="24" t="s">
        <v>82</v>
      </c>
      <c r="J46" s="24"/>
      <c r="K46" s="24" t="n">
        <f aca="false">E46-J46</f>
        <v>0</v>
      </c>
      <c r="L46" s="24"/>
      <c r="M46" s="24"/>
      <c r="N46" s="24"/>
      <c r="O46" s="24" t="n">
        <f aca="false">E46/4</f>
        <v>0</v>
      </c>
      <c r="P46" s="27"/>
      <c r="Q46" s="27"/>
      <c r="R46" s="27"/>
      <c r="S46" s="24"/>
      <c r="T46" s="24" t="e">
        <f aca="false">(F46+N46+Q46)/O46</f>
        <v>#DIV/0!</v>
      </c>
      <c r="U46" s="24" t="e">
        <f aca="false">(F46+N46)/O46</f>
        <v>#DIV/0!</v>
      </c>
      <c r="V46" s="24" t="n">
        <v>11.4</v>
      </c>
      <c r="W46" s="24" t="n">
        <v>18.4</v>
      </c>
      <c r="X46" s="24" t="n">
        <v>9.4</v>
      </c>
      <c r="Y46" s="24" t="n">
        <v>20.4</v>
      </c>
      <c r="Z46" s="24" t="n">
        <v>15.8</v>
      </c>
      <c r="AA46" s="24" t="n">
        <v>13.8</v>
      </c>
      <c r="AB46" s="24" t="n">
        <v>17.4</v>
      </c>
      <c r="AC46" s="24" t="n">
        <v>37.8</v>
      </c>
      <c r="AD46" s="24" t="n">
        <v>15.2</v>
      </c>
      <c r="AE46" s="24" t="s">
        <v>102</v>
      </c>
      <c r="AF46" s="24"/>
      <c r="AG46" s="26"/>
      <c r="AH46" s="28"/>
      <c r="AI46" s="24"/>
      <c r="AJ46" s="24"/>
      <c r="AK46" s="24"/>
      <c r="AL46" s="28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</row>
    <row r="47" customFormat="false" ht="15" hidden="false" customHeight="false" outlineLevel="0" collapsed="false">
      <c r="A47" s="3" t="s">
        <v>103</v>
      </c>
      <c r="B47" s="3" t="s">
        <v>43</v>
      </c>
      <c r="C47" s="3" t="n">
        <v>1120</v>
      </c>
      <c r="D47" s="3" t="n">
        <v>220</v>
      </c>
      <c r="E47" s="3" t="n">
        <v>540</v>
      </c>
      <c r="F47" s="3" t="n">
        <v>800</v>
      </c>
      <c r="G47" s="4" t="n">
        <v>1</v>
      </c>
      <c r="H47" s="3" t="n">
        <v>180</v>
      </c>
      <c r="I47" s="3" t="s">
        <v>44</v>
      </c>
      <c r="J47" s="3" t="n">
        <v>540</v>
      </c>
      <c r="K47" s="3" t="n">
        <f aca="false">E47-J47</f>
        <v>0</v>
      </c>
      <c r="L47" s="3"/>
      <c r="M47" s="3"/>
      <c r="N47" s="3" t="n">
        <v>660</v>
      </c>
      <c r="O47" s="3" t="n">
        <f aca="false">E47/4</f>
        <v>135</v>
      </c>
      <c r="P47" s="14" t="n">
        <f aca="false">16*O47-N47-F47</f>
        <v>700</v>
      </c>
      <c r="Q47" s="14" t="n">
        <f aca="false">AG47*AH47</f>
        <v>720</v>
      </c>
      <c r="R47" s="13"/>
      <c r="S47" s="3"/>
      <c r="T47" s="3" t="n">
        <f aca="false">(F47+N47+Q47)/O47</f>
        <v>16.1481481481482</v>
      </c>
      <c r="U47" s="3" t="n">
        <f aca="false">(F47+N47)/O47</f>
        <v>10.8148148148148</v>
      </c>
      <c r="V47" s="3" t="n">
        <v>140</v>
      </c>
      <c r="W47" s="3" t="n">
        <v>126</v>
      </c>
      <c r="X47" s="3" t="n">
        <v>149</v>
      </c>
      <c r="Y47" s="3" t="n">
        <v>118</v>
      </c>
      <c r="Z47" s="3" t="n">
        <v>126</v>
      </c>
      <c r="AA47" s="3" t="n">
        <v>111</v>
      </c>
      <c r="AB47" s="3" t="n">
        <v>140</v>
      </c>
      <c r="AC47" s="3" t="n">
        <v>142</v>
      </c>
      <c r="AD47" s="3" t="n">
        <v>125</v>
      </c>
      <c r="AE47" s="3"/>
      <c r="AF47" s="3" t="n">
        <f aca="false">G47*P47</f>
        <v>700</v>
      </c>
      <c r="AG47" s="4" t="n">
        <v>5</v>
      </c>
      <c r="AH47" s="5" t="n">
        <f aca="false">MROUND(P47, AG47*AJ47)/AG47</f>
        <v>144</v>
      </c>
      <c r="AI47" s="3" t="n">
        <f aca="false">AH47*AG47*G47</f>
        <v>720</v>
      </c>
      <c r="AJ47" s="3" t="n">
        <v>12</v>
      </c>
      <c r="AK47" s="3" t="n">
        <v>144</v>
      </c>
      <c r="AL47" s="5" t="n">
        <f aca="false">AH47/AK47</f>
        <v>1</v>
      </c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</row>
    <row r="48" customFormat="false" ht="15" hidden="false" customHeight="false" outlineLevel="0" collapsed="false">
      <c r="A48" s="3" t="s">
        <v>104</v>
      </c>
      <c r="B48" s="3" t="s">
        <v>46</v>
      </c>
      <c r="C48" s="3" t="n">
        <v>151</v>
      </c>
      <c r="D48" s="3" t="n">
        <v>199</v>
      </c>
      <c r="E48" s="3" t="n">
        <v>107</v>
      </c>
      <c r="F48" s="3" t="n">
        <v>243</v>
      </c>
      <c r="G48" s="4" t="n">
        <v>0.4</v>
      </c>
      <c r="H48" s="3" t="n">
        <v>180</v>
      </c>
      <c r="I48" s="3" t="s">
        <v>44</v>
      </c>
      <c r="J48" s="3" t="n">
        <v>107</v>
      </c>
      <c r="K48" s="3" t="n">
        <f aca="false">E48-J48</f>
        <v>0</v>
      </c>
      <c r="L48" s="3"/>
      <c r="M48" s="3"/>
      <c r="N48" s="3" t="n">
        <v>0</v>
      </c>
      <c r="O48" s="3" t="n">
        <f aca="false">E48/4</f>
        <v>26.75</v>
      </c>
      <c r="P48" s="13" t="n">
        <f aca="false">14*O48-N48-F48</f>
        <v>131.5</v>
      </c>
      <c r="Q48" s="13" t="n">
        <f aca="false">AG48*AH48</f>
        <v>192</v>
      </c>
      <c r="R48" s="13"/>
      <c r="S48" s="3"/>
      <c r="T48" s="3" t="n">
        <f aca="false">(F48+N48+Q48)/O48</f>
        <v>16.2616822429907</v>
      </c>
      <c r="U48" s="3" t="n">
        <f aca="false">(F48+N48)/O48</f>
        <v>9.08411214953271</v>
      </c>
      <c r="V48" s="3" t="n">
        <v>18.4</v>
      </c>
      <c r="W48" s="3" t="n">
        <v>19.6</v>
      </c>
      <c r="X48" s="3" t="n">
        <v>22</v>
      </c>
      <c r="Y48" s="3" t="n">
        <v>3.2</v>
      </c>
      <c r="Z48" s="3" t="n">
        <v>1.6</v>
      </c>
      <c r="AA48" s="3" t="n">
        <v>0</v>
      </c>
      <c r="AB48" s="3" t="n">
        <v>0</v>
      </c>
      <c r="AC48" s="3" t="n">
        <v>0</v>
      </c>
      <c r="AD48" s="3" t="n">
        <v>0</v>
      </c>
      <c r="AE48" s="3" t="s">
        <v>93</v>
      </c>
      <c r="AF48" s="3" t="n">
        <f aca="false">G48*P48</f>
        <v>52.6</v>
      </c>
      <c r="AG48" s="4" t="n">
        <v>16</v>
      </c>
      <c r="AH48" s="5" t="n">
        <f aca="false">MROUND(P48, AG48*AJ48)/AG48</f>
        <v>12</v>
      </c>
      <c r="AI48" s="3" t="n">
        <f aca="false">AH48*AG48*G48</f>
        <v>76.8</v>
      </c>
      <c r="AJ48" s="3" t="n">
        <v>12</v>
      </c>
      <c r="AK48" s="3" t="n">
        <v>84</v>
      </c>
      <c r="AL48" s="5" t="n">
        <f aca="false">AH48/AK48</f>
        <v>0.142857142857143</v>
      </c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</row>
    <row r="49" customFormat="false" ht="15" hidden="false" customHeight="false" outlineLevel="0" collapsed="false">
      <c r="A49" s="3" t="s">
        <v>105</v>
      </c>
      <c r="B49" s="3" t="s">
        <v>46</v>
      </c>
      <c r="C49" s="3" t="n">
        <v>7</v>
      </c>
      <c r="D49" s="3" t="n">
        <v>240</v>
      </c>
      <c r="E49" s="3" t="n">
        <v>181</v>
      </c>
      <c r="F49" s="3" t="n">
        <v>61</v>
      </c>
      <c r="G49" s="4" t="n">
        <v>0.7</v>
      </c>
      <c r="H49" s="3" t="n">
        <v>180</v>
      </c>
      <c r="I49" s="3" t="s">
        <v>44</v>
      </c>
      <c r="J49" s="3" t="n">
        <v>179</v>
      </c>
      <c r="K49" s="3" t="n">
        <f aca="false">E49-J49</f>
        <v>2</v>
      </c>
      <c r="L49" s="3"/>
      <c r="M49" s="3"/>
      <c r="N49" s="3" t="n">
        <v>360</v>
      </c>
      <c r="O49" s="3" t="n">
        <f aca="false">E49/4</f>
        <v>45.25</v>
      </c>
      <c r="P49" s="13" t="n">
        <f aca="false">14*O49-N49-F49</f>
        <v>212.5</v>
      </c>
      <c r="Q49" s="13" t="n">
        <f aca="false">AG49*AH49</f>
        <v>240</v>
      </c>
      <c r="R49" s="13"/>
      <c r="S49" s="3"/>
      <c r="T49" s="3" t="n">
        <f aca="false">(F49+N49+Q49)/O49</f>
        <v>14.6077348066298</v>
      </c>
      <c r="U49" s="3" t="n">
        <f aca="false">(F49+N49)/O49</f>
        <v>9.30386740331492</v>
      </c>
      <c r="V49" s="3" t="n">
        <v>45.2</v>
      </c>
      <c r="W49" s="3" t="n">
        <v>22</v>
      </c>
      <c r="X49" s="3" t="n">
        <v>12.6</v>
      </c>
      <c r="Y49" s="3" t="n">
        <v>8.4</v>
      </c>
      <c r="Z49" s="3" t="n">
        <v>2</v>
      </c>
      <c r="AA49" s="3" t="n">
        <v>0</v>
      </c>
      <c r="AB49" s="3" t="n">
        <v>0</v>
      </c>
      <c r="AC49" s="3" t="n">
        <v>0</v>
      </c>
      <c r="AD49" s="3" t="n">
        <v>0</v>
      </c>
      <c r="AE49" s="3" t="s">
        <v>93</v>
      </c>
      <c r="AF49" s="3" t="n">
        <f aca="false">G49*P49</f>
        <v>148.75</v>
      </c>
      <c r="AG49" s="4" t="n">
        <v>10</v>
      </c>
      <c r="AH49" s="5" t="n">
        <f aca="false">MROUND(P49, AG49*AJ49)/AG49</f>
        <v>24</v>
      </c>
      <c r="AI49" s="3" t="n">
        <f aca="false">AH49*AG49*G49</f>
        <v>168</v>
      </c>
      <c r="AJ49" s="3" t="n">
        <v>12</v>
      </c>
      <c r="AK49" s="3" t="n">
        <v>84</v>
      </c>
      <c r="AL49" s="5" t="n">
        <f aca="false">AH49/AK49</f>
        <v>0.285714285714286</v>
      </c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</row>
    <row r="50" customFormat="false" ht="15" hidden="false" customHeight="false" outlineLevel="0" collapsed="false">
      <c r="A50" s="3" t="s">
        <v>106</v>
      </c>
      <c r="B50" s="3" t="s">
        <v>46</v>
      </c>
      <c r="C50" s="3" t="n">
        <v>293</v>
      </c>
      <c r="D50" s="3" t="n">
        <v>390</v>
      </c>
      <c r="E50" s="3" t="n">
        <v>177</v>
      </c>
      <c r="F50" s="3" t="n">
        <v>506</v>
      </c>
      <c r="G50" s="4" t="n">
        <v>0.4</v>
      </c>
      <c r="H50" s="3" t="n">
        <v>180</v>
      </c>
      <c r="I50" s="3" t="s">
        <v>44</v>
      </c>
      <c r="J50" s="3" t="n">
        <v>177</v>
      </c>
      <c r="K50" s="3" t="n">
        <f aca="false">E50-J50</f>
        <v>0</v>
      </c>
      <c r="L50" s="3"/>
      <c r="M50" s="3"/>
      <c r="N50" s="3" t="n">
        <v>0</v>
      </c>
      <c r="O50" s="3" t="n">
        <f aca="false">E50/4</f>
        <v>44.25</v>
      </c>
      <c r="P50" s="13" t="n">
        <f aca="false">14*O50-N50-F50</f>
        <v>113.5</v>
      </c>
      <c r="Q50" s="13" t="n">
        <f aca="false">AG50*AH50</f>
        <v>192</v>
      </c>
      <c r="R50" s="13"/>
      <c r="S50" s="3"/>
      <c r="T50" s="3" t="n">
        <f aca="false">(F50+N50+Q50)/O50</f>
        <v>15.774011299435</v>
      </c>
      <c r="U50" s="3" t="n">
        <f aca="false">(F50+N50)/O50</f>
        <v>11.4350282485876</v>
      </c>
      <c r="V50" s="3" t="n">
        <v>17</v>
      </c>
      <c r="W50" s="3" t="n">
        <v>3.2</v>
      </c>
      <c r="X50" s="3" t="n">
        <v>27.4</v>
      </c>
      <c r="Y50" s="3" t="n">
        <v>9.4</v>
      </c>
      <c r="Z50" s="3" t="n">
        <v>1.6</v>
      </c>
      <c r="AA50" s="3" t="n">
        <v>0</v>
      </c>
      <c r="AB50" s="3" t="n">
        <v>0</v>
      </c>
      <c r="AC50" s="3" t="n">
        <v>0</v>
      </c>
      <c r="AD50" s="3" t="n">
        <v>0</v>
      </c>
      <c r="AE50" s="3" t="s">
        <v>93</v>
      </c>
      <c r="AF50" s="3" t="n">
        <f aca="false">G50*P50</f>
        <v>45.4</v>
      </c>
      <c r="AG50" s="4" t="n">
        <v>16</v>
      </c>
      <c r="AH50" s="5" t="n">
        <f aca="false">MROUND(P50, AG50*AJ50)/AG50</f>
        <v>12</v>
      </c>
      <c r="AI50" s="3" t="n">
        <f aca="false">AH50*AG50*G50</f>
        <v>76.8</v>
      </c>
      <c r="AJ50" s="3" t="n">
        <v>12</v>
      </c>
      <c r="AK50" s="3" t="n">
        <v>84</v>
      </c>
      <c r="AL50" s="5" t="n">
        <f aca="false">AH50/AK50</f>
        <v>0.142857142857143</v>
      </c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</row>
    <row r="51" customFormat="false" ht="15" hidden="false" customHeight="false" outlineLevel="0" collapsed="false">
      <c r="A51" s="3" t="s">
        <v>107</v>
      </c>
      <c r="B51" s="3" t="s">
        <v>46</v>
      </c>
      <c r="C51" s="3" t="n">
        <v>100</v>
      </c>
      <c r="D51" s="3" t="n">
        <v>480</v>
      </c>
      <c r="E51" s="3" t="n">
        <v>307</v>
      </c>
      <c r="F51" s="3" t="n">
        <v>173</v>
      </c>
      <c r="G51" s="4" t="n">
        <v>0.7</v>
      </c>
      <c r="H51" s="3" t="n">
        <v>180</v>
      </c>
      <c r="I51" s="3" t="s">
        <v>44</v>
      </c>
      <c r="J51" s="3" t="n">
        <v>473</v>
      </c>
      <c r="K51" s="3" t="n">
        <f aca="false">E51-J51</f>
        <v>-166</v>
      </c>
      <c r="L51" s="3"/>
      <c r="M51" s="3"/>
      <c r="N51" s="3" t="n">
        <v>480</v>
      </c>
      <c r="O51" s="3" t="n">
        <f aca="false">E51/4</f>
        <v>76.75</v>
      </c>
      <c r="P51" s="13" t="n">
        <f aca="false">14*O51-N51-F51</f>
        <v>421.5</v>
      </c>
      <c r="Q51" s="13" t="n">
        <f aca="false">AG51*AH51</f>
        <v>480</v>
      </c>
      <c r="R51" s="13"/>
      <c r="S51" s="3"/>
      <c r="T51" s="3" t="n">
        <f aca="false">(F51+N51+Q51)/O51</f>
        <v>14.7622149837134</v>
      </c>
      <c r="U51" s="3" t="n">
        <f aca="false">(F51+N51)/O51</f>
        <v>8.50814332247557</v>
      </c>
      <c r="V51" s="3" t="n">
        <v>28</v>
      </c>
      <c r="W51" s="3" t="n">
        <v>0</v>
      </c>
      <c r="X51" s="3" t="n">
        <v>16</v>
      </c>
      <c r="Y51" s="3" t="n">
        <v>6</v>
      </c>
      <c r="Z51" s="3" t="n">
        <v>2</v>
      </c>
      <c r="AA51" s="3" t="n">
        <v>0</v>
      </c>
      <c r="AB51" s="3" t="n">
        <v>0</v>
      </c>
      <c r="AC51" s="3" t="n">
        <v>0</v>
      </c>
      <c r="AD51" s="3" t="n">
        <v>0</v>
      </c>
      <c r="AE51" s="3" t="s">
        <v>108</v>
      </c>
      <c r="AF51" s="3" t="n">
        <f aca="false">G51*P51</f>
        <v>295.05</v>
      </c>
      <c r="AG51" s="4" t="n">
        <v>10</v>
      </c>
      <c r="AH51" s="5" t="n">
        <f aca="false">MROUND(P51, AG51*AJ51)/AG51</f>
        <v>48</v>
      </c>
      <c r="AI51" s="3" t="n">
        <f aca="false">AH51*AG51*G51</f>
        <v>336</v>
      </c>
      <c r="AJ51" s="3" t="n">
        <v>12</v>
      </c>
      <c r="AK51" s="3" t="n">
        <v>84</v>
      </c>
      <c r="AL51" s="5" t="n">
        <f aca="false">AH51/AK51</f>
        <v>0.571428571428571</v>
      </c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</row>
    <row r="52" customFormat="false" ht="15" hidden="false" customHeight="false" outlineLevel="0" collapsed="false">
      <c r="A52" s="3" t="s">
        <v>109</v>
      </c>
      <c r="B52" s="3" t="s">
        <v>46</v>
      </c>
      <c r="C52" s="3" t="n">
        <v>195</v>
      </c>
      <c r="D52" s="3" t="n">
        <v>72</v>
      </c>
      <c r="E52" s="3" t="n">
        <v>96</v>
      </c>
      <c r="F52" s="3" t="n">
        <v>171</v>
      </c>
      <c r="G52" s="4" t="n">
        <v>1</v>
      </c>
      <c r="H52" s="3" t="n">
        <v>180</v>
      </c>
      <c r="I52" s="3" t="s">
        <v>69</v>
      </c>
      <c r="J52" s="3" t="n">
        <v>87</v>
      </c>
      <c r="K52" s="3" t="n">
        <f aca="false">E52-J52</f>
        <v>9</v>
      </c>
      <c r="L52" s="3"/>
      <c r="M52" s="3"/>
      <c r="N52" s="3" t="n">
        <v>0</v>
      </c>
      <c r="O52" s="3" t="n">
        <f aca="false">E52/4</f>
        <v>24</v>
      </c>
      <c r="P52" s="13" t="n">
        <f aca="false">14*O52-N52-F52</f>
        <v>165</v>
      </c>
      <c r="Q52" s="13" t="n">
        <f aca="false">AG52*AH52</f>
        <v>144</v>
      </c>
      <c r="R52" s="13"/>
      <c r="S52" s="3"/>
      <c r="T52" s="3" t="n">
        <f aca="false">(F52+N52+Q52)/O52</f>
        <v>13.125</v>
      </c>
      <c r="U52" s="3" t="n">
        <f aca="false">(F52+N52)/O52</f>
        <v>7.125</v>
      </c>
      <c r="V52" s="3" t="n">
        <v>9.4</v>
      </c>
      <c r="W52" s="3" t="n">
        <v>16.8</v>
      </c>
      <c r="X52" s="3" t="n">
        <v>20.6</v>
      </c>
      <c r="Y52" s="3" t="n">
        <v>5.8</v>
      </c>
      <c r="Z52" s="3" t="n">
        <v>9.4</v>
      </c>
      <c r="AA52" s="3" t="n">
        <v>7.2</v>
      </c>
      <c r="AB52" s="3" t="n">
        <v>6.4</v>
      </c>
      <c r="AC52" s="3" t="n">
        <v>9.6</v>
      </c>
      <c r="AD52" s="3" t="n">
        <v>10.4</v>
      </c>
      <c r="AE52" s="3"/>
      <c r="AF52" s="3" t="n">
        <f aca="false">G52*P52</f>
        <v>165</v>
      </c>
      <c r="AG52" s="4" t="n">
        <v>6</v>
      </c>
      <c r="AH52" s="5" t="n">
        <f aca="false">MROUND(P52, AG52*AJ52)/AG52</f>
        <v>24</v>
      </c>
      <c r="AI52" s="3" t="n">
        <f aca="false">AH52*AG52*G52</f>
        <v>144</v>
      </c>
      <c r="AJ52" s="3" t="n">
        <v>12</v>
      </c>
      <c r="AK52" s="3" t="n">
        <v>84</v>
      </c>
      <c r="AL52" s="5" t="n">
        <f aca="false">AH52/AK52</f>
        <v>0.285714285714286</v>
      </c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</row>
    <row r="53" customFormat="false" ht="15" hidden="false" customHeight="false" outlineLevel="0" collapsed="false">
      <c r="A53" s="3" t="s">
        <v>110</v>
      </c>
      <c r="B53" s="3" t="s">
        <v>46</v>
      </c>
      <c r="C53" s="3" t="n">
        <v>105</v>
      </c>
      <c r="D53" s="3"/>
      <c r="E53" s="3" t="n">
        <v>11</v>
      </c>
      <c r="F53" s="3" t="n">
        <v>91</v>
      </c>
      <c r="G53" s="4" t="n">
        <v>0.7</v>
      </c>
      <c r="H53" s="3" t="n">
        <v>180</v>
      </c>
      <c r="I53" s="3" t="s">
        <v>44</v>
      </c>
      <c r="J53" s="3" t="n">
        <v>11</v>
      </c>
      <c r="K53" s="3" t="n">
        <f aca="false">E53-J53</f>
        <v>0</v>
      </c>
      <c r="L53" s="3"/>
      <c r="M53" s="3"/>
      <c r="N53" s="3" t="n">
        <v>0</v>
      </c>
      <c r="O53" s="3" t="n">
        <f aca="false">E53/4</f>
        <v>2.75</v>
      </c>
      <c r="P53" s="13"/>
      <c r="Q53" s="13" t="n">
        <f aca="false">AG53*AH53</f>
        <v>0</v>
      </c>
      <c r="R53" s="13"/>
      <c r="S53" s="3"/>
      <c r="T53" s="3" t="n">
        <f aca="false">(F53+N53+Q53)/O53</f>
        <v>33.0909090909091</v>
      </c>
      <c r="U53" s="3" t="n">
        <f aca="false">(F53+N53)/O53</f>
        <v>33.0909090909091</v>
      </c>
      <c r="V53" s="3" t="n">
        <v>8</v>
      </c>
      <c r="W53" s="3" t="n">
        <v>6.6</v>
      </c>
      <c r="X53" s="3" t="n">
        <v>6.8</v>
      </c>
      <c r="Y53" s="3" t="n">
        <v>0</v>
      </c>
      <c r="Z53" s="3" t="n">
        <v>7.4</v>
      </c>
      <c r="AA53" s="3" t="n">
        <v>6.6</v>
      </c>
      <c r="AB53" s="3" t="n">
        <v>6.4</v>
      </c>
      <c r="AC53" s="3" t="n">
        <v>7.4</v>
      </c>
      <c r="AD53" s="3" t="n">
        <v>9.8</v>
      </c>
      <c r="AE53" s="19" t="s">
        <v>88</v>
      </c>
      <c r="AF53" s="3" t="n">
        <f aca="false">G53*P53</f>
        <v>0</v>
      </c>
      <c r="AG53" s="4" t="n">
        <v>8</v>
      </c>
      <c r="AH53" s="5" t="n">
        <f aca="false">MROUND(P53, AG53*AJ53)/AG53</f>
        <v>0</v>
      </c>
      <c r="AI53" s="3" t="n">
        <f aca="false">AH53*AG53*G53</f>
        <v>0</v>
      </c>
      <c r="AJ53" s="3" t="n">
        <v>12</v>
      </c>
      <c r="AK53" s="3" t="n">
        <v>84</v>
      </c>
      <c r="AL53" s="5" t="n">
        <f aca="false">AH53/AK53</f>
        <v>0</v>
      </c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</row>
    <row r="54" customFormat="false" ht="15" hidden="false" customHeight="false" outlineLevel="0" collapsed="false">
      <c r="A54" s="3" t="s">
        <v>111</v>
      </c>
      <c r="B54" s="3" t="s">
        <v>46</v>
      </c>
      <c r="C54" s="3" t="n">
        <v>36</v>
      </c>
      <c r="D54" s="3" t="n">
        <v>96</v>
      </c>
      <c r="E54" s="3" t="n">
        <v>8</v>
      </c>
      <c r="F54" s="3" t="n">
        <v>120</v>
      </c>
      <c r="G54" s="4" t="n">
        <v>0.7</v>
      </c>
      <c r="H54" s="3" t="n">
        <v>180</v>
      </c>
      <c r="I54" s="3" t="s">
        <v>44</v>
      </c>
      <c r="J54" s="3" t="n">
        <v>8</v>
      </c>
      <c r="K54" s="3" t="n">
        <f aca="false">E54-J54</f>
        <v>0</v>
      </c>
      <c r="L54" s="3"/>
      <c r="M54" s="3"/>
      <c r="N54" s="3" t="n">
        <v>0</v>
      </c>
      <c r="O54" s="3" t="n">
        <f aca="false">E54/4</f>
        <v>2</v>
      </c>
      <c r="P54" s="13"/>
      <c r="Q54" s="13" t="n">
        <f aca="false">AG54*AH54</f>
        <v>0</v>
      </c>
      <c r="R54" s="13"/>
      <c r="S54" s="3"/>
      <c r="T54" s="3" t="n">
        <f aca="false">(F54+N54+Q54)/O54</f>
        <v>60</v>
      </c>
      <c r="U54" s="3" t="n">
        <f aca="false">(F54+N54)/O54</f>
        <v>60</v>
      </c>
      <c r="V54" s="3" t="n">
        <v>4.6</v>
      </c>
      <c r="W54" s="3" t="n">
        <v>6.6</v>
      </c>
      <c r="X54" s="3" t="n">
        <v>2.4</v>
      </c>
      <c r="Y54" s="3" t="n">
        <v>6.2</v>
      </c>
      <c r="Z54" s="3" t="n">
        <v>4.2</v>
      </c>
      <c r="AA54" s="3" t="n">
        <v>0.6</v>
      </c>
      <c r="AB54" s="3" t="n">
        <v>4.6</v>
      </c>
      <c r="AC54" s="3" t="n">
        <v>3</v>
      </c>
      <c r="AD54" s="3" t="n">
        <v>3</v>
      </c>
      <c r="AE54" s="15" t="s">
        <v>53</v>
      </c>
      <c r="AF54" s="3" t="n">
        <f aca="false">G54*P54</f>
        <v>0</v>
      </c>
      <c r="AG54" s="4" t="n">
        <v>8</v>
      </c>
      <c r="AH54" s="5" t="n">
        <f aca="false">MROUND(P54, AG54*AJ54)/AG54</f>
        <v>0</v>
      </c>
      <c r="AI54" s="3" t="n">
        <f aca="false">AH54*AG54*G54</f>
        <v>0</v>
      </c>
      <c r="AJ54" s="3" t="n">
        <v>12</v>
      </c>
      <c r="AK54" s="3" t="n">
        <v>84</v>
      </c>
      <c r="AL54" s="5" t="n">
        <f aca="false">AH54/AK54</f>
        <v>0</v>
      </c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</row>
    <row r="55" customFormat="false" ht="15" hidden="false" customHeight="false" outlineLevel="0" collapsed="false">
      <c r="A55" s="3" t="s">
        <v>112</v>
      </c>
      <c r="B55" s="3" t="s">
        <v>46</v>
      </c>
      <c r="C55" s="3" t="n">
        <v>92</v>
      </c>
      <c r="D55" s="3"/>
      <c r="E55" s="3" t="n">
        <v>14</v>
      </c>
      <c r="F55" s="3" t="n">
        <v>78</v>
      </c>
      <c r="G55" s="4" t="n">
        <v>0.7</v>
      </c>
      <c r="H55" s="3" t="n">
        <v>180</v>
      </c>
      <c r="I55" s="3" t="s">
        <v>44</v>
      </c>
      <c r="J55" s="3" t="n">
        <v>14</v>
      </c>
      <c r="K55" s="3" t="n">
        <f aca="false">E55-J55</f>
        <v>0</v>
      </c>
      <c r="L55" s="3"/>
      <c r="M55" s="3"/>
      <c r="N55" s="3" t="n">
        <v>0</v>
      </c>
      <c r="O55" s="3" t="n">
        <f aca="false">E55/4</f>
        <v>3.5</v>
      </c>
      <c r="P55" s="13"/>
      <c r="Q55" s="13" t="n">
        <f aca="false">AG55*AH55</f>
        <v>0</v>
      </c>
      <c r="R55" s="13"/>
      <c r="S55" s="3"/>
      <c r="T55" s="3" t="n">
        <f aca="false">(F55+N55+Q55)/O55</f>
        <v>22.2857142857143</v>
      </c>
      <c r="U55" s="3" t="n">
        <f aca="false">(F55+N55)/O55</f>
        <v>22.2857142857143</v>
      </c>
      <c r="V55" s="3" t="n">
        <v>3.4</v>
      </c>
      <c r="W55" s="3" t="n">
        <v>2.6</v>
      </c>
      <c r="X55" s="3" t="n">
        <v>2.2</v>
      </c>
      <c r="Y55" s="3" t="n">
        <v>3.6</v>
      </c>
      <c r="Z55" s="3" t="n">
        <v>2.8</v>
      </c>
      <c r="AA55" s="3" t="n">
        <v>4.2</v>
      </c>
      <c r="AB55" s="3" t="n">
        <v>1.4</v>
      </c>
      <c r="AC55" s="3" t="n">
        <v>3.4</v>
      </c>
      <c r="AD55" s="3" t="n">
        <v>3.4</v>
      </c>
      <c r="AE55" s="15" t="s">
        <v>53</v>
      </c>
      <c r="AF55" s="3" t="n">
        <f aca="false">G55*P55</f>
        <v>0</v>
      </c>
      <c r="AG55" s="4" t="n">
        <v>8</v>
      </c>
      <c r="AH55" s="5" t="n">
        <f aca="false">MROUND(P55, AG55*AJ55)/AG55</f>
        <v>0</v>
      </c>
      <c r="AI55" s="3" t="n">
        <f aca="false">AH55*AG55*G55</f>
        <v>0</v>
      </c>
      <c r="AJ55" s="3" t="n">
        <v>12</v>
      </c>
      <c r="AK55" s="3" t="n">
        <v>84</v>
      </c>
      <c r="AL55" s="5" t="n">
        <f aca="false">AH55/AK55</f>
        <v>0</v>
      </c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</row>
    <row r="56" customFormat="false" ht="15" hidden="false" customHeight="false" outlineLevel="0" collapsed="false">
      <c r="A56" s="3" t="s">
        <v>113</v>
      </c>
      <c r="B56" s="3" t="s">
        <v>46</v>
      </c>
      <c r="C56" s="3" t="n">
        <v>478</v>
      </c>
      <c r="D56" s="3" t="n">
        <v>485</v>
      </c>
      <c r="E56" s="3" t="n">
        <v>452</v>
      </c>
      <c r="F56" s="3" t="n">
        <v>511</v>
      </c>
      <c r="G56" s="4" t="n">
        <v>0.7</v>
      </c>
      <c r="H56" s="3" t="n">
        <v>180</v>
      </c>
      <c r="I56" s="3" t="s">
        <v>44</v>
      </c>
      <c r="J56" s="3" t="n">
        <v>445</v>
      </c>
      <c r="K56" s="3" t="n">
        <f aca="false">E56-J56</f>
        <v>7</v>
      </c>
      <c r="L56" s="3"/>
      <c r="M56" s="3"/>
      <c r="N56" s="3" t="n">
        <v>480</v>
      </c>
      <c r="O56" s="3" t="n">
        <f aca="false">E56/4</f>
        <v>113</v>
      </c>
      <c r="P56" s="14" t="n">
        <f aca="false">16*O56-N56-F56</f>
        <v>817</v>
      </c>
      <c r="Q56" s="14" t="n">
        <f aca="false">AG56*AH56</f>
        <v>864</v>
      </c>
      <c r="R56" s="13"/>
      <c r="S56" s="3"/>
      <c r="T56" s="3" t="n">
        <f aca="false">(F56+N56+Q56)/O56</f>
        <v>16.4159292035398</v>
      </c>
      <c r="U56" s="3" t="n">
        <f aca="false">(F56+N56)/O56</f>
        <v>8.76991150442478</v>
      </c>
      <c r="V56" s="3" t="n">
        <v>103.8</v>
      </c>
      <c r="W56" s="3" t="n">
        <v>98.8</v>
      </c>
      <c r="X56" s="3" t="n">
        <v>82.4</v>
      </c>
      <c r="Y56" s="3" t="n">
        <v>66</v>
      </c>
      <c r="Z56" s="3" t="n">
        <v>78</v>
      </c>
      <c r="AA56" s="3" t="n">
        <v>60.6</v>
      </c>
      <c r="AB56" s="3" t="n">
        <v>78.4</v>
      </c>
      <c r="AC56" s="3" t="n">
        <v>96</v>
      </c>
      <c r="AD56" s="3" t="n">
        <v>63.8</v>
      </c>
      <c r="AE56" s="3" t="s">
        <v>48</v>
      </c>
      <c r="AF56" s="3" t="n">
        <f aca="false">G56*P56</f>
        <v>571.9</v>
      </c>
      <c r="AG56" s="4" t="n">
        <v>8</v>
      </c>
      <c r="AH56" s="5" t="n">
        <f aca="false">MROUND(P56, AG56*AJ56)/AG56</f>
        <v>108</v>
      </c>
      <c r="AI56" s="3" t="n">
        <f aca="false">AH56*AG56*G56</f>
        <v>604.8</v>
      </c>
      <c r="AJ56" s="3" t="n">
        <v>12</v>
      </c>
      <c r="AK56" s="3" t="n">
        <v>84</v>
      </c>
      <c r="AL56" s="5" t="n">
        <f aca="false">AH56/AK56</f>
        <v>1.28571428571429</v>
      </c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</row>
    <row r="57" customFormat="false" ht="15" hidden="false" customHeight="false" outlineLevel="0" collapsed="false">
      <c r="A57" s="3" t="s">
        <v>114</v>
      </c>
      <c r="B57" s="3" t="s">
        <v>46</v>
      </c>
      <c r="C57" s="3" t="n">
        <v>25</v>
      </c>
      <c r="D57" s="3" t="n">
        <v>104</v>
      </c>
      <c r="E57" s="3" t="n">
        <v>54</v>
      </c>
      <c r="F57" s="3" t="n">
        <v>75</v>
      </c>
      <c r="G57" s="4" t="n">
        <v>0.9</v>
      </c>
      <c r="H57" s="3" t="n">
        <v>180</v>
      </c>
      <c r="I57" s="3" t="s">
        <v>44</v>
      </c>
      <c r="J57" s="3" t="n">
        <v>54</v>
      </c>
      <c r="K57" s="3" t="n">
        <f aca="false">E57-J57</f>
        <v>0</v>
      </c>
      <c r="L57" s="3"/>
      <c r="M57" s="3"/>
      <c r="N57" s="3" t="n">
        <v>192</v>
      </c>
      <c r="O57" s="3" t="n">
        <f aca="false">E57/4</f>
        <v>13.5</v>
      </c>
      <c r="P57" s="13"/>
      <c r="Q57" s="13" t="n">
        <f aca="false">AG57*AH57</f>
        <v>0</v>
      </c>
      <c r="R57" s="13"/>
      <c r="S57" s="3"/>
      <c r="T57" s="3" t="n">
        <f aca="false">(F57+N57+Q57)/O57</f>
        <v>19.7777777777778</v>
      </c>
      <c r="U57" s="3" t="n">
        <f aca="false">(F57+N57)/O57</f>
        <v>19.7777777777778</v>
      </c>
      <c r="V57" s="3" t="n">
        <v>21.6</v>
      </c>
      <c r="W57" s="3" t="n">
        <v>12</v>
      </c>
      <c r="X57" s="3" t="n">
        <v>9.6</v>
      </c>
      <c r="Y57" s="3" t="n">
        <v>8.4</v>
      </c>
      <c r="Z57" s="3" t="n">
        <v>13.4</v>
      </c>
      <c r="AA57" s="3" t="n">
        <v>8.8</v>
      </c>
      <c r="AB57" s="3" t="n">
        <v>12</v>
      </c>
      <c r="AC57" s="3" t="n">
        <v>19.8</v>
      </c>
      <c r="AD57" s="3" t="n">
        <v>3.6</v>
      </c>
      <c r="AE57" s="3" t="s">
        <v>48</v>
      </c>
      <c r="AF57" s="3" t="n">
        <f aca="false">G57*P57</f>
        <v>0</v>
      </c>
      <c r="AG57" s="4" t="n">
        <v>8</v>
      </c>
      <c r="AH57" s="5" t="n">
        <f aca="false">MROUND(P57, AG57*AJ57)/AG57</f>
        <v>0</v>
      </c>
      <c r="AI57" s="3" t="n">
        <f aca="false">AH57*AG57*G57</f>
        <v>0</v>
      </c>
      <c r="AJ57" s="3" t="n">
        <v>12</v>
      </c>
      <c r="AK57" s="3" t="n">
        <v>84</v>
      </c>
      <c r="AL57" s="5" t="n">
        <f aca="false">AH57/AK57</f>
        <v>0</v>
      </c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</row>
    <row r="58" customFormat="false" ht="15" hidden="false" customHeight="false" outlineLevel="0" collapsed="false">
      <c r="A58" s="3" t="s">
        <v>115</v>
      </c>
      <c r="B58" s="3" t="s">
        <v>46</v>
      </c>
      <c r="C58" s="3" t="n">
        <v>49</v>
      </c>
      <c r="D58" s="3" t="n">
        <v>96</v>
      </c>
      <c r="E58" s="3" t="n">
        <v>63</v>
      </c>
      <c r="F58" s="3" t="n">
        <v>82</v>
      </c>
      <c r="G58" s="4" t="n">
        <v>0.9</v>
      </c>
      <c r="H58" s="3" t="n">
        <v>180</v>
      </c>
      <c r="I58" s="3" t="s">
        <v>44</v>
      </c>
      <c r="J58" s="3" t="n">
        <v>63</v>
      </c>
      <c r="K58" s="3" t="n">
        <f aca="false">E58-J58</f>
        <v>0</v>
      </c>
      <c r="L58" s="3"/>
      <c r="M58" s="3"/>
      <c r="N58" s="3" t="n">
        <v>96</v>
      </c>
      <c r="O58" s="3" t="n">
        <f aca="false">E58/4</f>
        <v>15.75</v>
      </c>
      <c r="P58" s="13" t="n">
        <f aca="false">16*O58-N58-F58</f>
        <v>74</v>
      </c>
      <c r="Q58" s="13" t="n">
        <f aca="false">AG58*AH58</f>
        <v>96</v>
      </c>
      <c r="R58" s="13"/>
      <c r="S58" s="3"/>
      <c r="T58" s="3" t="n">
        <f aca="false">(F58+N58+Q58)/O58</f>
        <v>17.3968253968254</v>
      </c>
      <c r="U58" s="3" t="n">
        <f aca="false">(F58+N58)/O58</f>
        <v>11.3015873015873</v>
      </c>
      <c r="V58" s="3" t="n">
        <v>21.4</v>
      </c>
      <c r="W58" s="3" t="n">
        <v>16.6</v>
      </c>
      <c r="X58" s="3" t="n">
        <v>12.2</v>
      </c>
      <c r="Y58" s="3" t="n">
        <v>12.4</v>
      </c>
      <c r="Z58" s="3" t="n">
        <v>13.2</v>
      </c>
      <c r="AA58" s="3" t="n">
        <v>6</v>
      </c>
      <c r="AB58" s="3" t="n">
        <v>11.6</v>
      </c>
      <c r="AC58" s="3" t="n">
        <v>17.4</v>
      </c>
      <c r="AD58" s="3" t="n">
        <v>9.8</v>
      </c>
      <c r="AE58" s="3"/>
      <c r="AF58" s="3" t="n">
        <f aca="false">G58*P58</f>
        <v>66.6</v>
      </c>
      <c r="AG58" s="4" t="n">
        <v>8</v>
      </c>
      <c r="AH58" s="5" t="n">
        <f aca="false">MROUND(P58, AG58*AJ58)/AG58</f>
        <v>12</v>
      </c>
      <c r="AI58" s="3" t="n">
        <f aca="false">AH58*AG58*G58</f>
        <v>86.4</v>
      </c>
      <c r="AJ58" s="3" t="n">
        <v>12</v>
      </c>
      <c r="AK58" s="3" t="n">
        <v>84</v>
      </c>
      <c r="AL58" s="5" t="n">
        <f aca="false">AH58/AK58</f>
        <v>0.142857142857143</v>
      </c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</row>
    <row r="59" customFormat="false" ht="15" hidden="false" customHeight="false" outlineLevel="0" collapsed="false">
      <c r="A59" s="3" t="s">
        <v>116</v>
      </c>
      <c r="B59" s="3" t="s">
        <v>43</v>
      </c>
      <c r="C59" s="3" t="n">
        <v>905</v>
      </c>
      <c r="D59" s="3" t="n">
        <v>720</v>
      </c>
      <c r="E59" s="3" t="n">
        <v>545</v>
      </c>
      <c r="F59" s="3" t="n">
        <v>1080</v>
      </c>
      <c r="G59" s="4" t="n">
        <v>1</v>
      </c>
      <c r="H59" s="3" t="n">
        <v>180</v>
      </c>
      <c r="I59" s="3" t="s">
        <v>44</v>
      </c>
      <c r="J59" s="3" t="n">
        <v>545</v>
      </c>
      <c r="K59" s="3" t="n">
        <f aca="false">E59-J59</f>
        <v>0</v>
      </c>
      <c r="L59" s="3"/>
      <c r="M59" s="3"/>
      <c r="N59" s="3" t="n">
        <v>780</v>
      </c>
      <c r="O59" s="3" t="n">
        <f aca="false">E59/4</f>
        <v>136.25</v>
      </c>
      <c r="P59" s="14" t="n">
        <f aca="false">16*O59-N59-F59</f>
        <v>320</v>
      </c>
      <c r="Q59" s="14" t="n">
        <f aca="false">AG59*AH59</f>
        <v>300</v>
      </c>
      <c r="R59" s="13"/>
      <c r="S59" s="3"/>
      <c r="T59" s="3" t="n">
        <f aca="false">(F59+N59+Q59)/O59</f>
        <v>15.8532110091743</v>
      </c>
      <c r="U59" s="3" t="n">
        <f aca="false">(F59+N59)/O59</f>
        <v>13.651376146789</v>
      </c>
      <c r="V59" s="3" t="n">
        <v>172</v>
      </c>
      <c r="W59" s="3" t="n">
        <v>157</v>
      </c>
      <c r="X59" s="3" t="n">
        <v>161</v>
      </c>
      <c r="Y59" s="3" t="n">
        <v>135</v>
      </c>
      <c r="Z59" s="3" t="n">
        <v>172</v>
      </c>
      <c r="AA59" s="3" t="n">
        <v>156</v>
      </c>
      <c r="AB59" s="3" t="n">
        <v>173</v>
      </c>
      <c r="AC59" s="3" t="n">
        <v>172</v>
      </c>
      <c r="AD59" s="3" t="n">
        <v>167</v>
      </c>
      <c r="AE59" s="3"/>
      <c r="AF59" s="3" t="n">
        <f aca="false">G59*P59</f>
        <v>320</v>
      </c>
      <c r="AG59" s="4" t="n">
        <v>5</v>
      </c>
      <c r="AH59" s="5" t="n">
        <f aca="false">MROUND(P59, AG59*AJ59)/AG59</f>
        <v>60</v>
      </c>
      <c r="AI59" s="3" t="n">
        <f aca="false">AH59*AG59*G59</f>
        <v>300</v>
      </c>
      <c r="AJ59" s="3" t="n">
        <v>12</v>
      </c>
      <c r="AK59" s="3" t="n">
        <v>144</v>
      </c>
      <c r="AL59" s="5" t="n">
        <f aca="false">AH59/AK59</f>
        <v>0.416666666666667</v>
      </c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</row>
    <row r="60" customFormat="false" ht="15" hidden="false" customHeight="false" outlineLevel="0" collapsed="false">
      <c r="A60" s="3" t="s">
        <v>117</v>
      </c>
      <c r="B60" s="3" t="s">
        <v>46</v>
      </c>
      <c r="C60" s="3" t="n">
        <v>137</v>
      </c>
      <c r="D60" s="3" t="n">
        <v>360</v>
      </c>
      <c r="E60" s="3" t="n">
        <v>149</v>
      </c>
      <c r="F60" s="3" t="n">
        <v>348</v>
      </c>
      <c r="G60" s="4" t="n">
        <v>1</v>
      </c>
      <c r="H60" s="3" t="n">
        <v>180</v>
      </c>
      <c r="I60" s="3" t="s">
        <v>44</v>
      </c>
      <c r="J60" s="3" t="n">
        <v>143</v>
      </c>
      <c r="K60" s="3" t="n">
        <f aca="false">E60-J60</f>
        <v>6</v>
      </c>
      <c r="L60" s="3"/>
      <c r="M60" s="3"/>
      <c r="N60" s="3" t="n">
        <v>360</v>
      </c>
      <c r="O60" s="3" t="n">
        <f aca="false">E60/4</f>
        <v>37.25</v>
      </c>
      <c r="P60" s="13"/>
      <c r="Q60" s="13" t="n">
        <f aca="false">AG60*AH60</f>
        <v>0</v>
      </c>
      <c r="R60" s="13"/>
      <c r="S60" s="3"/>
      <c r="T60" s="3" t="n">
        <f aca="false">(F60+N60+Q60)/O60</f>
        <v>19.006711409396</v>
      </c>
      <c r="U60" s="3" t="n">
        <f aca="false">(F60+N60)/O60</f>
        <v>19.006711409396</v>
      </c>
      <c r="V60" s="3" t="n">
        <v>60.2</v>
      </c>
      <c r="W60" s="3" t="n">
        <v>47.2</v>
      </c>
      <c r="X60" s="3" t="n">
        <v>17</v>
      </c>
      <c r="Y60" s="3" t="n">
        <v>21.8</v>
      </c>
      <c r="Z60" s="3" t="n">
        <v>43</v>
      </c>
      <c r="AA60" s="3" t="n">
        <v>19.4</v>
      </c>
      <c r="AB60" s="3" t="n">
        <v>26.2</v>
      </c>
      <c r="AC60" s="3" t="n">
        <v>41.4</v>
      </c>
      <c r="AD60" s="3" t="n">
        <v>24.6</v>
      </c>
      <c r="AE60" s="3"/>
      <c r="AF60" s="3" t="n">
        <f aca="false">G60*P60</f>
        <v>0</v>
      </c>
      <c r="AG60" s="4" t="n">
        <v>5</v>
      </c>
      <c r="AH60" s="5" t="n">
        <f aca="false">MROUND(P60, AG60*AJ60)/AG60</f>
        <v>0</v>
      </c>
      <c r="AI60" s="3" t="n">
        <f aca="false">AH60*AG60*G60</f>
        <v>0</v>
      </c>
      <c r="AJ60" s="3" t="n">
        <v>12</v>
      </c>
      <c r="AK60" s="3" t="n">
        <v>84</v>
      </c>
      <c r="AL60" s="5" t="n">
        <f aca="false">AH60/AK60</f>
        <v>0</v>
      </c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</row>
    <row r="61" customFormat="false" ht="15" hidden="false" customHeight="false" outlineLevel="0" collapsed="false">
      <c r="A61" s="20" t="s">
        <v>118</v>
      </c>
      <c r="B61" s="20" t="s">
        <v>46</v>
      </c>
      <c r="C61" s="20"/>
      <c r="D61" s="20"/>
      <c r="E61" s="20"/>
      <c r="F61" s="20"/>
      <c r="G61" s="21" t="n">
        <v>0</v>
      </c>
      <c r="H61" s="20" t="n">
        <v>180</v>
      </c>
      <c r="I61" s="20" t="s">
        <v>44</v>
      </c>
      <c r="J61" s="20"/>
      <c r="K61" s="20" t="n">
        <f aca="false">E61-J61</f>
        <v>0</v>
      </c>
      <c r="L61" s="20"/>
      <c r="M61" s="20"/>
      <c r="N61" s="20"/>
      <c r="O61" s="20" t="n">
        <f aca="false">E61/4</f>
        <v>0</v>
      </c>
      <c r="P61" s="22"/>
      <c r="Q61" s="22"/>
      <c r="R61" s="22"/>
      <c r="S61" s="20"/>
      <c r="T61" s="20" t="e">
        <f aca="false">(F61+N61+Q61)/O61</f>
        <v>#DIV/0!</v>
      </c>
      <c r="U61" s="20" t="e">
        <f aca="false">(F61+N61)/O61</f>
        <v>#DIV/0!</v>
      </c>
      <c r="V61" s="20" t="n">
        <v>0</v>
      </c>
      <c r="W61" s="20" t="n">
        <v>0</v>
      </c>
      <c r="X61" s="20" t="n">
        <v>0</v>
      </c>
      <c r="Y61" s="20" t="n">
        <v>0</v>
      </c>
      <c r="Z61" s="20" t="n">
        <v>0</v>
      </c>
      <c r="AA61" s="20" t="n">
        <v>0</v>
      </c>
      <c r="AB61" s="20" t="n">
        <v>0</v>
      </c>
      <c r="AC61" s="20" t="n">
        <v>0</v>
      </c>
      <c r="AD61" s="20" t="n">
        <v>0</v>
      </c>
      <c r="AE61" s="20" t="s">
        <v>75</v>
      </c>
      <c r="AF61" s="20"/>
      <c r="AG61" s="21" t="n">
        <v>8</v>
      </c>
      <c r="AH61" s="23"/>
      <c r="AI61" s="20"/>
      <c r="AJ61" s="20" t="n">
        <v>8</v>
      </c>
      <c r="AK61" s="20" t="n">
        <v>48</v>
      </c>
      <c r="AL61" s="2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</row>
    <row r="62" customFormat="false" ht="15" hidden="false" customHeight="false" outlineLevel="0" collapsed="false">
      <c r="A62" s="20" t="s">
        <v>119</v>
      </c>
      <c r="B62" s="20" t="s">
        <v>46</v>
      </c>
      <c r="C62" s="20"/>
      <c r="D62" s="20"/>
      <c r="E62" s="20"/>
      <c r="F62" s="20"/>
      <c r="G62" s="21" t="n">
        <v>0</v>
      </c>
      <c r="H62" s="20" t="n">
        <v>180</v>
      </c>
      <c r="I62" s="20" t="s">
        <v>44</v>
      </c>
      <c r="J62" s="20"/>
      <c r="K62" s="20" t="n">
        <f aca="false">E62-J62</f>
        <v>0</v>
      </c>
      <c r="L62" s="20"/>
      <c r="M62" s="20"/>
      <c r="N62" s="20"/>
      <c r="O62" s="20" t="n">
        <f aca="false">E62/4</f>
        <v>0</v>
      </c>
      <c r="P62" s="22"/>
      <c r="Q62" s="22"/>
      <c r="R62" s="22"/>
      <c r="S62" s="20"/>
      <c r="T62" s="20" t="e">
        <f aca="false">(F62+N62+Q62)/O62</f>
        <v>#DIV/0!</v>
      </c>
      <c r="U62" s="20" t="e">
        <f aca="false">(F62+N62)/O62</f>
        <v>#DIV/0!</v>
      </c>
      <c r="V62" s="20" t="n">
        <v>0</v>
      </c>
      <c r="W62" s="20" t="n">
        <v>0</v>
      </c>
      <c r="X62" s="20" t="n">
        <v>0</v>
      </c>
      <c r="Y62" s="20" t="n">
        <v>0</v>
      </c>
      <c r="Z62" s="20" t="n">
        <v>0</v>
      </c>
      <c r="AA62" s="20" t="n">
        <v>0</v>
      </c>
      <c r="AB62" s="20" t="n">
        <v>0</v>
      </c>
      <c r="AC62" s="20" t="n">
        <v>0</v>
      </c>
      <c r="AD62" s="20" t="n">
        <v>0</v>
      </c>
      <c r="AE62" s="20" t="s">
        <v>75</v>
      </c>
      <c r="AF62" s="20"/>
      <c r="AG62" s="21" t="n">
        <v>8</v>
      </c>
      <c r="AH62" s="23"/>
      <c r="AI62" s="20"/>
      <c r="AJ62" s="20" t="n">
        <v>6</v>
      </c>
      <c r="AK62" s="20" t="n">
        <v>72</v>
      </c>
      <c r="AL62" s="2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</row>
    <row r="63" customFormat="false" ht="15" hidden="false" customHeight="false" outlineLevel="0" collapsed="false">
      <c r="A63" s="20" t="s">
        <v>120</v>
      </c>
      <c r="B63" s="20" t="s">
        <v>46</v>
      </c>
      <c r="C63" s="20"/>
      <c r="D63" s="20"/>
      <c r="E63" s="20"/>
      <c r="F63" s="20"/>
      <c r="G63" s="21" t="n">
        <v>0</v>
      </c>
      <c r="H63" s="20" t="n">
        <v>180</v>
      </c>
      <c r="I63" s="20" t="s">
        <v>44</v>
      </c>
      <c r="J63" s="20"/>
      <c r="K63" s="20" t="n">
        <f aca="false">E63-J63</f>
        <v>0</v>
      </c>
      <c r="L63" s="20"/>
      <c r="M63" s="20"/>
      <c r="N63" s="20"/>
      <c r="O63" s="20" t="n">
        <f aca="false">E63/4</f>
        <v>0</v>
      </c>
      <c r="P63" s="22"/>
      <c r="Q63" s="22"/>
      <c r="R63" s="22"/>
      <c r="S63" s="20"/>
      <c r="T63" s="20" t="e">
        <f aca="false">(F63+N63+Q63)/O63</f>
        <v>#DIV/0!</v>
      </c>
      <c r="U63" s="20" t="e">
        <f aca="false">(F63+N63)/O63</f>
        <v>#DIV/0!</v>
      </c>
      <c r="V63" s="20" t="n">
        <v>0</v>
      </c>
      <c r="W63" s="20" t="n">
        <v>0</v>
      </c>
      <c r="X63" s="20" t="n">
        <v>0</v>
      </c>
      <c r="Y63" s="20" t="n">
        <v>0</v>
      </c>
      <c r="Z63" s="20" t="n">
        <v>0</v>
      </c>
      <c r="AA63" s="20" t="n">
        <v>0</v>
      </c>
      <c r="AB63" s="20" t="n">
        <v>0</v>
      </c>
      <c r="AC63" s="20" t="n">
        <v>0</v>
      </c>
      <c r="AD63" s="20" t="n">
        <v>0</v>
      </c>
      <c r="AE63" s="20" t="s">
        <v>75</v>
      </c>
      <c r="AF63" s="20"/>
      <c r="AG63" s="21" t="n">
        <v>8</v>
      </c>
      <c r="AH63" s="23"/>
      <c r="AI63" s="20"/>
      <c r="AJ63" s="20" t="n">
        <v>6</v>
      </c>
      <c r="AK63" s="20" t="n">
        <v>72</v>
      </c>
      <c r="AL63" s="2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</row>
    <row r="64" customFormat="false" ht="15" hidden="false" customHeight="false" outlineLevel="0" collapsed="false">
      <c r="A64" s="20" t="s">
        <v>121</v>
      </c>
      <c r="B64" s="20" t="s">
        <v>43</v>
      </c>
      <c r="C64" s="20"/>
      <c r="D64" s="20"/>
      <c r="E64" s="20"/>
      <c r="F64" s="20"/>
      <c r="G64" s="21" t="n">
        <v>0</v>
      </c>
      <c r="H64" s="20" t="n">
        <v>180</v>
      </c>
      <c r="I64" s="20" t="s">
        <v>44</v>
      </c>
      <c r="J64" s="20"/>
      <c r="K64" s="20" t="n">
        <f aca="false">E64-J64</f>
        <v>0</v>
      </c>
      <c r="L64" s="20"/>
      <c r="M64" s="20"/>
      <c r="N64" s="20"/>
      <c r="O64" s="20" t="n">
        <f aca="false">E64/4</f>
        <v>0</v>
      </c>
      <c r="P64" s="22"/>
      <c r="Q64" s="22"/>
      <c r="R64" s="22"/>
      <c r="S64" s="20"/>
      <c r="T64" s="20" t="e">
        <f aca="false">(F64+N64+Q64)/O64</f>
        <v>#DIV/0!</v>
      </c>
      <c r="U64" s="20" t="e">
        <f aca="false">(F64+N64)/O64</f>
        <v>#DIV/0!</v>
      </c>
      <c r="V64" s="20" t="n">
        <v>0</v>
      </c>
      <c r="W64" s="20" t="n">
        <v>0</v>
      </c>
      <c r="X64" s="20" t="n">
        <v>0</v>
      </c>
      <c r="Y64" s="20" t="n">
        <v>0</v>
      </c>
      <c r="Z64" s="20" t="n">
        <v>0</v>
      </c>
      <c r="AA64" s="20" t="n">
        <v>0</v>
      </c>
      <c r="AB64" s="20" t="n">
        <v>0</v>
      </c>
      <c r="AC64" s="20" t="n">
        <v>0</v>
      </c>
      <c r="AD64" s="20" t="n">
        <v>0</v>
      </c>
      <c r="AE64" s="20" t="s">
        <v>75</v>
      </c>
      <c r="AF64" s="20"/>
      <c r="AG64" s="21" t="n">
        <v>3.7</v>
      </c>
      <c r="AH64" s="23"/>
      <c r="AI64" s="20"/>
      <c r="AJ64" s="20" t="n">
        <v>14</v>
      </c>
      <c r="AK64" s="20" t="n">
        <v>126</v>
      </c>
      <c r="AL64" s="2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</row>
    <row r="65" customFormat="false" ht="15" hidden="false" customHeight="false" outlineLevel="0" collapsed="false">
      <c r="A65" s="3" t="s">
        <v>122</v>
      </c>
      <c r="B65" s="3" t="s">
        <v>46</v>
      </c>
      <c r="C65" s="3" t="n">
        <v>185</v>
      </c>
      <c r="D65" s="3" t="n">
        <v>6</v>
      </c>
      <c r="E65" s="3" t="n">
        <v>83</v>
      </c>
      <c r="F65" s="3" t="n">
        <v>108</v>
      </c>
      <c r="G65" s="4" t="n">
        <v>0.09</v>
      </c>
      <c r="H65" s="3" t="n">
        <v>180</v>
      </c>
      <c r="I65" s="3" t="s">
        <v>44</v>
      </c>
      <c r="J65" s="3" t="n">
        <v>75</v>
      </c>
      <c r="K65" s="3" t="n">
        <f aca="false">E65-J65</f>
        <v>8</v>
      </c>
      <c r="L65" s="3"/>
      <c r="M65" s="3"/>
      <c r="N65" s="3" t="n">
        <v>420</v>
      </c>
      <c r="O65" s="3" t="n">
        <f aca="false">E65/4</f>
        <v>20.75</v>
      </c>
      <c r="P65" s="13"/>
      <c r="Q65" s="13" t="n">
        <f aca="false">AG65*AH65</f>
        <v>0</v>
      </c>
      <c r="R65" s="13"/>
      <c r="S65" s="3"/>
      <c r="T65" s="3" t="n">
        <f aca="false">(F65+N65+Q65)/O65</f>
        <v>25.4457831325301</v>
      </c>
      <c r="U65" s="3" t="n">
        <f aca="false">(F65+N65)/O65</f>
        <v>25.4457831325301</v>
      </c>
      <c r="V65" s="3" t="n">
        <v>47</v>
      </c>
      <c r="W65" s="3" t="n">
        <v>22.8</v>
      </c>
      <c r="X65" s="3" t="n">
        <v>0</v>
      </c>
      <c r="Y65" s="3" t="n">
        <v>0</v>
      </c>
      <c r="Z65" s="3" t="n">
        <v>0</v>
      </c>
      <c r="AA65" s="3" t="n">
        <v>0</v>
      </c>
      <c r="AB65" s="3" t="n">
        <v>0</v>
      </c>
      <c r="AC65" s="3" t="n">
        <v>0</v>
      </c>
      <c r="AD65" s="3" t="n">
        <v>0</v>
      </c>
      <c r="AE65" s="3" t="s">
        <v>93</v>
      </c>
      <c r="AF65" s="3" t="n">
        <f aca="false">G65*P65</f>
        <v>0</v>
      </c>
      <c r="AG65" s="4" t="n">
        <v>30</v>
      </c>
      <c r="AH65" s="5" t="n">
        <f aca="false">MROUND(P65, AG65*AJ65)/AG65</f>
        <v>0</v>
      </c>
      <c r="AI65" s="3" t="n">
        <f aca="false">AH65*AG65*G65</f>
        <v>0</v>
      </c>
      <c r="AJ65" s="3" t="n">
        <v>14</v>
      </c>
      <c r="AK65" s="3" t="n">
        <v>126</v>
      </c>
      <c r="AL65" s="5" t="n">
        <f aca="false">AH65/AK65</f>
        <v>0</v>
      </c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</row>
    <row r="66" customFormat="false" ht="15" hidden="false" customHeight="false" outlineLevel="0" collapsed="false">
      <c r="A66" s="3" t="s">
        <v>123</v>
      </c>
      <c r="B66" s="3" t="s">
        <v>46</v>
      </c>
      <c r="C66" s="3" t="n">
        <v>399</v>
      </c>
      <c r="D66" s="3" t="n">
        <v>866</v>
      </c>
      <c r="E66" s="3" t="n">
        <v>457</v>
      </c>
      <c r="F66" s="3" t="n">
        <v>808</v>
      </c>
      <c r="G66" s="4" t="n">
        <v>0.25</v>
      </c>
      <c r="H66" s="3" t="n">
        <v>180</v>
      </c>
      <c r="I66" s="3" t="s">
        <v>44</v>
      </c>
      <c r="J66" s="3" t="n">
        <v>460</v>
      </c>
      <c r="K66" s="3" t="n">
        <f aca="false">E66-J66</f>
        <v>-3</v>
      </c>
      <c r="L66" s="3"/>
      <c r="M66" s="3"/>
      <c r="N66" s="3" t="n">
        <v>336</v>
      </c>
      <c r="O66" s="3" t="n">
        <f aca="false">E66/4</f>
        <v>114.25</v>
      </c>
      <c r="P66" s="13" t="n">
        <f aca="false">14*O66-N66-F66</f>
        <v>455.5</v>
      </c>
      <c r="Q66" s="13" t="n">
        <f aca="false">AG66*AH66</f>
        <v>504</v>
      </c>
      <c r="R66" s="13"/>
      <c r="S66" s="3"/>
      <c r="T66" s="3" t="n">
        <f aca="false">(F66+N66+Q66)/O66</f>
        <v>14.4245076586433</v>
      </c>
      <c r="U66" s="3" t="n">
        <f aca="false">(F66+N66)/O66</f>
        <v>10.0131291028446</v>
      </c>
      <c r="V66" s="3" t="n">
        <v>116.2</v>
      </c>
      <c r="W66" s="3" t="n">
        <v>115</v>
      </c>
      <c r="X66" s="3" t="n">
        <v>84.8</v>
      </c>
      <c r="Y66" s="3" t="n">
        <v>87.6</v>
      </c>
      <c r="Z66" s="3" t="n">
        <v>84.2</v>
      </c>
      <c r="AA66" s="3" t="n">
        <v>87.8</v>
      </c>
      <c r="AB66" s="3" t="n">
        <v>120.8</v>
      </c>
      <c r="AC66" s="3" t="n">
        <v>114.6</v>
      </c>
      <c r="AD66" s="3" t="n">
        <v>68.4</v>
      </c>
      <c r="AE66" s="3" t="s">
        <v>48</v>
      </c>
      <c r="AF66" s="3" t="n">
        <f aca="false">G66*P66</f>
        <v>113.875</v>
      </c>
      <c r="AG66" s="4" t="n">
        <v>12</v>
      </c>
      <c r="AH66" s="5" t="n">
        <f aca="false">MROUND(P66, AG66*AJ66)/AG66</f>
        <v>42</v>
      </c>
      <c r="AI66" s="3" t="n">
        <f aca="false">AH66*AG66*G66</f>
        <v>126</v>
      </c>
      <c r="AJ66" s="3" t="n">
        <v>14</v>
      </c>
      <c r="AK66" s="3" t="n">
        <v>70</v>
      </c>
      <c r="AL66" s="5" t="n">
        <f aca="false">AH66/AK66</f>
        <v>0.6</v>
      </c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</row>
    <row r="67" customFormat="false" ht="15" hidden="false" customHeight="false" outlineLevel="0" collapsed="false">
      <c r="A67" s="3" t="s">
        <v>124</v>
      </c>
      <c r="B67" s="3" t="s">
        <v>46</v>
      </c>
      <c r="C67" s="3" t="n">
        <v>572</v>
      </c>
      <c r="D67" s="3" t="n">
        <v>504</v>
      </c>
      <c r="E67" s="3" t="n">
        <v>353</v>
      </c>
      <c r="F67" s="3" t="n">
        <v>723</v>
      </c>
      <c r="G67" s="4" t="n">
        <v>0.3</v>
      </c>
      <c r="H67" s="3" t="n">
        <v>180</v>
      </c>
      <c r="I67" s="3" t="s">
        <v>44</v>
      </c>
      <c r="J67" s="3" t="n">
        <v>353</v>
      </c>
      <c r="K67" s="3" t="n">
        <f aca="false">E67-J67</f>
        <v>0</v>
      </c>
      <c r="L67" s="3"/>
      <c r="M67" s="3"/>
      <c r="N67" s="3" t="n">
        <v>504</v>
      </c>
      <c r="O67" s="3" t="n">
        <f aca="false">E67/4</f>
        <v>88.25</v>
      </c>
      <c r="P67" s="13" t="n">
        <f aca="false">16*O67-N67-F67</f>
        <v>185</v>
      </c>
      <c r="Q67" s="13" t="n">
        <f aca="false">AG67*AH67</f>
        <v>168</v>
      </c>
      <c r="R67" s="13"/>
      <c r="S67" s="3"/>
      <c r="T67" s="3" t="n">
        <f aca="false">(F67+N67+Q67)/O67</f>
        <v>15.8073654390935</v>
      </c>
      <c r="U67" s="3" t="n">
        <f aca="false">(F67+N67)/O67</f>
        <v>13.9036827195467</v>
      </c>
      <c r="V67" s="3" t="n">
        <v>108.8</v>
      </c>
      <c r="W67" s="3" t="n">
        <v>105.4</v>
      </c>
      <c r="X67" s="3" t="n">
        <v>97.4</v>
      </c>
      <c r="Y67" s="3" t="n">
        <v>68.2</v>
      </c>
      <c r="Z67" s="3" t="n">
        <v>61.4</v>
      </c>
      <c r="AA67" s="3" t="n">
        <v>82.4</v>
      </c>
      <c r="AB67" s="3" t="n">
        <v>59.2</v>
      </c>
      <c r="AC67" s="3" t="n">
        <v>72</v>
      </c>
      <c r="AD67" s="3" t="n">
        <v>99.8</v>
      </c>
      <c r="AE67" s="3" t="s">
        <v>48</v>
      </c>
      <c r="AF67" s="3" t="n">
        <f aca="false">G67*P67</f>
        <v>55.5</v>
      </c>
      <c r="AG67" s="4" t="n">
        <v>12</v>
      </c>
      <c r="AH67" s="5" t="n">
        <f aca="false">MROUND(P67, AG67*AJ67)/AG67</f>
        <v>14</v>
      </c>
      <c r="AI67" s="3" t="n">
        <f aca="false">AH67*AG67*G67</f>
        <v>50.4</v>
      </c>
      <c r="AJ67" s="3" t="n">
        <v>14</v>
      </c>
      <c r="AK67" s="3" t="n">
        <v>70</v>
      </c>
      <c r="AL67" s="5" t="n">
        <f aca="false">AH67/AK67</f>
        <v>0.2</v>
      </c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</row>
    <row r="68" customFormat="false" ht="15" hidden="false" customHeight="false" outlineLevel="0" collapsed="false">
      <c r="A68" s="3" t="s">
        <v>125</v>
      </c>
      <c r="B68" s="3" t="s">
        <v>43</v>
      </c>
      <c r="C68" s="3" t="n">
        <v>61.2</v>
      </c>
      <c r="D68" s="3" t="n">
        <v>97.2</v>
      </c>
      <c r="E68" s="3" t="n">
        <v>91.2</v>
      </c>
      <c r="F68" s="3" t="n">
        <v>63.6</v>
      </c>
      <c r="G68" s="4" t="n">
        <v>1</v>
      </c>
      <c r="H68" s="3" t="n">
        <v>180</v>
      </c>
      <c r="I68" s="3" t="s">
        <v>126</v>
      </c>
      <c r="J68" s="3" t="n">
        <v>91.2</v>
      </c>
      <c r="K68" s="3" t="n">
        <f aca="false">E68-J68</f>
        <v>0</v>
      </c>
      <c r="L68" s="3"/>
      <c r="M68" s="3"/>
      <c r="N68" s="3" t="n">
        <v>226.8</v>
      </c>
      <c r="O68" s="3" t="n">
        <f aca="false">E68/4</f>
        <v>22.8</v>
      </c>
      <c r="P68" s="13" t="n">
        <f aca="false">14*O68-N68-F68</f>
        <v>28.8</v>
      </c>
      <c r="Q68" s="13" t="n">
        <f aca="false">AG68*AH68</f>
        <v>32.4</v>
      </c>
      <c r="R68" s="13"/>
      <c r="S68" s="3"/>
      <c r="T68" s="3" t="n">
        <f aca="false">(F68+N68+Q68)/O68</f>
        <v>14.1578947368421</v>
      </c>
      <c r="U68" s="3" t="n">
        <f aca="false">(F68+N68)/O68</f>
        <v>12.7368421052632</v>
      </c>
      <c r="V68" s="3" t="n">
        <v>29.16</v>
      </c>
      <c r="W68" s="3" t="n">
        <v>20.16</v>
      </c>
      <c r="X68" s="3" t="n">
        <v>11.52</v>
      </c>
      <c r="Y68" s="3" t="n">
        <v>18</v>
      </c>
      <c r="Z68" s="3" t="n">
        <v>19.08</v>
      </c>
      <c r="AA68" s="3" t="n">
        <v>12.6</v>
      </c>
      <c r="AB68" s="3" t="n">
        <v>17.28</v>
      </c>
      <c r="AC68" s="3" t="n">
        <v>15.12</v>
      </c>
      <c r="AD68" s="3" t="n">
        <v>13.32</v>
      </c>
      <c r="AE68" s="3"/>
      <c r="AF68" s="3" t="n">
        <f aca="false">G68*P68</f>
        <v>28.8</v>
      </c>
      <c r="AG68" s="4" t="n">
        <v>1.8</v>
      </c>
      <c r="AH68" s="5" t="n">
        <f aca="false">MROUND(P68, AG68*AJ68)/AG68</f>
        <v>18</v>
      </c>
      <c r="AI68" s="3" t="n">
        <f aca="false">AH68*AG68*G68</f>
        <v>32.4</v>
      </c>
      <c r="AJ68" s="3" t="n">
        <v>18</v>
      </c>
      <c r="AK68" s="3" t="n">
        <v>234</v>
      </c>
      <c r="AL68" s="5" t="n">
        <f aca="false">AH68/AK68</f>
        <v>0.0769230769230769</v>
      </c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</row>
    <row r="69" customFormat="false" ht="15" hidden="false" customHeight="false" outlineLevel="0" collapsed="false">
      <c r="A69" s="3" t="s">
        <v>127</v>
      </c>
      <c r="B69" s="3" t="s">
        <v>46</v>
      </c>
      <c r="C69" s="3" t="n">
        <v>372</v>
      </c>
      <c r="D69" s="3" t="n">
        <v>504</v>
      </c>
      <c r="E69" s="3" t="n">
        <v>482</v>
      </c>
      <c r="F69" s="3" t="n">
        <v>394</v>
      </c>
      <c r="G69" s="4" t="n">
        <v>0.3</v>
      </c>
      <c r="H69" s="3" t="n">
        <v>180</v>
      </c>
      <c r="I69" s="3" t="s">
        <v>44</v>
      </c>
      <c r="J69" s="3" t="n">
        <v>482</v>
      </c>
      <c r="K69" s="3" t="n">
        <f aca="false">E69-J69</f>
        <v>0</v>
      </c>
      <c r="L69" s="3"/>
      <c r="M69" s="3"/>
      <c r="N69" s="3" t="n">
        <v>840</v>
      </c>
      <c r="O69" s="3" t="n">
        <f aca="false">E69/4</f>
        <v>120.5</v>
      </c>
      <c r="P69" s="13" t="n">
        <f aca="false">14*O69-N69-F69</f>
        <v>453</v>
      </c>
      <c r="Q69" s="13" t="n">
        <f aca="false">AG69*AH69</f>
        <v>504</v>
      </c>
      <c r="R69" s="13"/>
      <c r="S69" s="3"/>
      <c r="T69" s="3" t="n">
        <f aca="false">(F69+N69+Q69)/O69</f>
        <v>14.4232365145228</v>
      </c>
      <c r="U69" s="3" t="n">
        <f aca="false">(F69+N69)/O69</f>
        <v>10.2406639004149</v>
      </c>
      <c r="V69" s="3" t="n">
        <v>117</v>
      </c>
      <c r="W69" s="3" t="n">
        <v>95.4</v>
      </c>
      <c r="X69" s="3" t="n">
        <v>64.8</v>
      </c>
      <c r="Y69" s="3" t="n">
        <v>88.6</v>
      </c>
      <c r="Z69" s="3" t="n">
        <v>62.2</v>
      </c>
      <c r="AA69" s="3" t="n">
        <v>80.4</v>
      </c>
      <c r="AB69" s="3" t="n">
        <v>83.8</v>
      </c>
      <c r="AC69" s="3" t="n">
        <v>78.4</v>
      </c>
      <c r="AD69" s="3" t="n">
        <v>97</v>
      </c>
      <c r="AE69" s="3" t="s">
        <v>48</v>
      </c>
      <c r="AF69" s="3" t="n">
        <f aca="false">G69*P69</f>
        <v>135.9</v>
      </c>
      <c r="AG69" s="4" t="n">
        <v>12</v>
      </c>
      <c r="AH69" s="5" t="n">
        <f aca="false">MROUND(P69, AG69*AJ69)/AG69</f>
        <v>42</v>
      </c>
      <c r="AI69" s="3" t="n">
        <f aca="false">AH69*AG69*G69</f>
        <v>151.2</v>
      </c>
      <c r="AJ69" s="3" t="n">
        <v>14</v>
      </c>
      <c r="AK69" s="3" t="n">
        <v>70</v>
      </c>
      <c r="AL69" s="5" t="n">
        <f aca="false">AH69/AK69</f>
        <v>0.6</v>
      </c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</row>
    <row r="70" customFormat="false" ht="15" hidden="false" customHeight="false" outlineLevel="0" collapsed="false">
      <c r="A70" s="24" t="s">
        <v>128</v>
      </c>
      <c r="B70" s="24" t="s">
        <v>46</v>
      </c>
      <c r="C70" s="24" t="n">
        <v>72</v>
      </c>
      <c r="D70" s="24"/>
      <c r="E70" s="24" t="n">
        <v>62</v>
      </c>
      <c r="F70" s="24" t="n">
        <v>10</v>
      </c>
      <c r="G70" s="26" t="n">
        <v>0</v>
      </c>
      <c r="H70" s="24" t="e">
        <f aca="false">#N/A</f>
        <v>#N/A</v>
      </c>
      <c r="I70" s="24" t="s">
        <v>82</v>
      </c>
      <c r="J70" s="24" t="n">
        <v>56</v>
      </c>
      <c r="K70" s="24" t="n">
        <f aca="false">E70-J70</f>
        <v>6</v>
      </c>
      <c r="L70" s="24"/>
      <c r="M70" s="24"/>
      <c r="N70" s="24"/>
      <c r="O70" s="24" t="n">
        <f aca="false">E70/4</f>
        <v>15.5</v>
      </c>
      <c r="P70" s="27"/>
      <c r="Q70" s="27"/>
      <c r="R70" s="27"/>
      <c r="S70" s="24"/>
      <c r="T70" s="24" t="n">
        <f aca="false">(F70+N70+Q70)/O70</f>
        <v>0.645161290322581</v>
      </c>
      <c r="U70" s="24" t="n">
        <f aca="false">(F70+N70)/O70</f>
        <v>0.645161290322581</v>
      </c>
      <c r="V70" s="24" t="n">
        <v>0</v>
      </c>
      <c r="W70" s="24" t="n">
        <v>0</v>
      </c>
      <c r="X70" s="24" t="n">
        <v>0</v>
      </c>
      <c r="Y70" s="24" t="n">
        <v>0</v>
      </c>
      <c r="Z70" s="24" t="n">
        <v>0</v>
      </c>
      <c r="AA70" s="24" t="n">
        <v>0</v>
      </c>
      <c r="AB70" s="24" t="n">
        <v>0</v>
      </c>
      <c r="AC70" s="24" t="n">
        <v>0</v>
      </c>
      <c r="AD70" s="24" t="n">
        <v>0</v>
      </c>
      <c r="AE70" s="24" t="s">
        <v>129</v>
      </c>
      <c r="AF70" s="24"/>
      <c r="AG70" s="26"/>
      <c r="AH70" s="28"/>
      <c r="AI70" s="24"/>
      <c r="AJ70" s="24"/>
      <c r="AK70" s="24"/>
      <c r="AL70" s="28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</row>
    <row r="71" customFormat="false" ht="15" hidden="false" customHeight="false" outlineLevel="0" collapsed="false">
      <c r="A71" s="3" t="s">
        <v>130</v>
      </c>
      <c r="B71" s="3" t="s">
        <v>46</v>
      </c>
      <c r="C71" s="3" t="n">
        <v>82</v>
      </c>
      <c r="D71" s="3"/>
      <c r="E71" s="3" t="n">
        <v>14</v>
      </c>
      <c r="F71" s="3" t="n">
        <v>62</v>
      </c>
      <c r="G71" s="4" t="n">
        <v>0.3</v>
      </c>
      <c r="H71" s="3" t="n">
        <v>180</v>
      </c>
      <c r="I71" s="3" t="s">
        <v>44</v>
      </c>
      <c r="J71" s="3" t="n">
        <v>14</v>
      </c>
      <c r="K71" s="3" t="n">
        <f aca="false">E71-J71</f>
        <v>0</v>
      </c>
      <c r="L71" s="3"/>
      <c r="M71" s="3"/>
      <c r="N71" s="3" t="n">
        <v>0</v>
      </c>
      <c r="O71" s="3" t="n">
        <f aca="false">E71/4</f>
        <v>3.5</v>
      </c>
      <c r="P71" s="13"/>
      <c r="Q71" s="13" t="n">
        <f aca="false">AG71*AH71</f>
        <v>0</v>
      </c>
      <c r="R71" s="13"/>
      <c r="S71" s="3"/>
      <c r="T71" s="3" t="n">
        <f aca="false">(F71+N71+Q71)/O71</f>
        <v>17.7142857142857</v>
      </c>
      <c r="U71" s="3" t="n">
        <f aca="false">(F71+N71)/O71</f>
        <v>17.7142857142857</v>
      </c>
      <c r="V71" s="3" t="n">
        <v>13.6</v>
      </c>
      <c r="W71" s="3" t="n">
        <v>11.8</v>
      </c>
      <c r="X71" s="3" t="n">
        <v>10.8</v>
      </c>
      <c r="Y71" s="3" t="n">
        <v>2.6</v>
      </c>
      <c r="Z71" s="3" t="n">
        <v>8.8</v>
      </c>
      <c r="AA71" s="3" t="n">
        <v>5.6</v>
      </c>
      <c r="AB71" s="3" t="n">
        <v>11.2</v>
      </c>
      <c r="AC71" s="3" t="n">
        <v>9.2</v>
      </c>
      <c r="AD71" s="3" t="n">
        <v>8.8</v>
      </c>
      <c r="AE71" s="3"/>
      <c r="AF71" s="3" t="n">
        <f aca="false">G71*P71</f>
        <v>0</v>
      </c>
      <c r="AG71" s="4" t="n">
        <v>14</v>
      </c>
      <c r="AH71" s="5" t="n">
        <f aca="false">MROUND(P71, AG71*AJ71)/AG71</f>
        <v>0</v>
      </c>
      <c r="AI71" s="3" t="n">
        <f aca="false">AH71*AG71*G71</f>
        <v>0</v>
      </c>
      <c r="AJ71" s="3" t="n">
        <v>14</v>
      </c>
      <c r="AK71" s="3" t="n">
        <v>70</v>
      </c>
      <c r="AL71" s="5" t="n">
        <f aca="false">AH71/AK71</f>
        <v>0</v>
      </c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</row>
    <row r="72" customFormat="false" ht="15" hidden="false" customHeight="false" outlineLevel="0" collapsed="false">
      <c r="A72" s="3" t="s">
        <v>131</v>
      </c>
      <c r="B72" s="3" t="s">
        <v>46</v>
      </c>
      <c r="C72" s="3" t="n">
        <v>166</v>
      </c>
      <c r="D72" s="3" t="n">
        <v>224</v>
      </c>
      <c r="E72" s="3" t="n">
        <v>117</v>
      </c>
      <c r="F72" s="3" t="n">
        <v>273</v>
      </c>
      <c r="G72" s="4" t="n">
        <v>0.48</v>
      </c>
      <c r="H72" s="3" t="n">
        <v>180</v>
      </c>
      <c r="I72" s="3" t="s">
        <v>44</v>
      </c>
      <c r="J72" s="3" t="n">
        <v>115</v>
      </c>
      <c r="K72" s="3" t="n">
        <f aca="false">E72-J72</f>
        <v>2</v>
      </c>
      <c r="L72" s="3"/>
      <c r="M72" s="3"/>
      <c r="N72" s="3" t="n">
        <v>0</v>
      </c>
      <c r="O72" s="3" t="n">
        <f aca="false">E72/4</f>
        <v>29.25</v>
      </c>
      <c r="P72" s="13" t="n">
        <f aca="false">14*O72-N72-F72</f>
        <v>136.5</v>
      </c>
      <c r="Q72" s="13" t="n">
        <f aca="false">AG72*AH72</f>
        <v>112</v>
      </c>
      <c r="R72" s="13"/>
      <c r="S72" s="3"/>
      <c r="T72" s="3" t="n">
        <f aca="false">(F72+N72+Q72)/O72</f>
        <v>13.1623931623932</v>
      </c>
      <c r="U72" s="3" t="n">
        <f aca="false">(F72+N72)/O72</f>
        <v>9.33333333333333</v>
      </c>
      <c r="V72" s="3" t="n">
        <v>28.8</v>
      </c>
      <c r="W72" s="3" t="n">
        <v>32</v>
      </c>
      <c r="X72" s="3" t="n">
        <v>25.4</v>
      </c>
      <c r="Y72" s="3" t="n">
        <v>23.8</v>
      </c>
      <c r="Z72" s="3" t="n">
        <v>20.6</v>
      </c>
      <c r="AA72" s="3" t="n">
        <v>27</v>
      </c>
      <c r="AB72" s="3" t="n">
        <v>30.8</v>
      </c>
      <c r="AC72" s="3" t="n">
        <v>24.4</v>
      </c>
      <c r="AD72" s="3" t="n">
        <v>21</v>
      </c>
      <c r="AE72" s="3"/>
      <c r="AF72" s="3" t="n">
        <f aca="false">G72*P72</f>
        <v>65.52</v>
      </c>
      <c r="AG72" s="4" t="n">
        <v>8</v>
      </c>
      <c r="AH72" s="5" t="n">
        <f aca="false">MROUND(P72, AG72*AJ72)/AG72</f>
        <v>14</v>
      </c>
      <c r="AI72" s="3" t="n">
        <f aca="false">AH72*AG72*G72</f>
        <v>53.76</v>
      </c>
      <c r="AJ72" s="3" t="n">
        <v>14</v>
      </c>
      <c r="AK72" s="3" t="n">
        <v>70</v>
      </c>
      <c r="AL72" s="5" t="n">
        <f aca="false">AH72/AK72</f>
        <v>0.2</v>
      </c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</row>
    <row r="73" customFormat="false" ht="15" hidden="false" customHeight="false" outlineLevel="0" collapsed="false">
      <c r="A73" s="3" t="s">
        <v>132</v>
      </c>
      <c r="B73" s="3" t="s">
        <v>46</v>
      </c>
      <c r="C73" s="3" t="n">
        <v>317</v>
      </c>
      <c r="D73" s="3" t="n">
        <v>1344</v>
      </c>
      <c r="E73" s="3" t="n">
        <v>511</v>
      </c>
      <c r="F73" s="3" t="n">
        <v>1150</v>
      </c>
      <c r="G73" s="4" t="n">
        <v>0.25</v>
      </c>
      <c r="H73" s="3" t="n">
        <v>180</v>
      </c>
      <c r="I73" s="3" t="s">
        <v>44</v>
      </c>
      <c r="J73" s="3" t="n">
        <v>517</v>
      </c>
      <c r="K73" s="3" t="n">
        <f aca="false">E73-J73</f>
        <v>-6</v>
      </c>
      <c r="L73" s="3"/>
      <c r="M73" s="3"/>
      <c r="N73" s="3" t="n">
        <v>168</v>
      </c>
      <c r="O73" s="3" t="n">
        <f aca="false">E73/4</f>
        <v>127.75</v>
      </c>
      <c r="P73" s="13" t="n">
        <f aca="false">14*O73-N73-F73</f>
        <v>470.5</v>
      </c>
      <c r="Q73" s="13" t="n">
        <f aca="false">AG73*AH73</f>
        <v>504</v>
      </c>
      <c r="R73" s="13"/>
      <c r="S73" s="3"/>
      <c r="T73" s="3" t="n">
        <f aca="false">(F73+N73+Q73)/O73</f>
        <v>14.2622309197652</v>
      </c>
      <c r="U73" s="3" t="n">
        <f aca="false">(F73+N73)/O73</f>
        <v>10.3170254403131</v>
      </c>
      <c r="V73" s="3" t="n">
        <v>170.2</v>
      </c>
      <c r="W73" s="3" t="n">
        <v>150.4</v>
      </c>
      <c r="X73" s="3" t="n">
        <v>94</v>
      </c>
      <c r="Y73" s="3" t="n">
        <v>110.4</v>
      </c>
      <c r="Z73" s="3" t="n">
        <v>75</v>
      </c>
      <c r="AA73" s="3" t="n">
        <v>116.4</v>
      </c>
      <c r="AB73" s="3" t="n">
        <v>128.8</v>
      </c>
      <c r="AC73" s="3" t="n">
        <v>134.2</v>
      </c>
      <c r="AD73" s="3" t="n">
        <v>119.6</v>
      </c>
      <c r="AE73" s="3" t="s">
        <v>48</v>
      </c>
      <c r="AF73" s="3" t="n">
        <f aca="false">G73*P73</f>
        <v>117.625</v>
      </c>
      <c r="AG73" s="4" t="n">
        <v>12</v>
      </c>
      <c r="AH73" s="5" t="n">
        <f aca="false">MROUND(P73, AG73*AJ73)/AG73</f>
        <v>42</v>
      </c>
      <c r="AI73" s="3" t="n">
        <f aca="false">AH73*AG73*G73</f>
        <v>126</v>
      </c>
      <c r="AJ73" s="3" t="n">
        <v>14</v>
      </c>
      <c r="AK73" s="3" t="n">
        <v>70</v>
      </c>
      <c r="AL73" s="5" t="n">
        <f aca="false">AH73/AK73</f>
        <v>0.6</v>
      </c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</row>
    <row r="74" customFormat="false" ht="15" hidden="false" customHeight="false" outlineLevel="0" collapsed="false">
      <c r="A74" s="3" t="s">
        <v>133</v>
      </c>
      <c r="B74" s="3" t="s">
        <v>46</v>
      </c>
      <c r="C74" s="3" t="n">
        <v>540</v>
      </c>
      <c r="D74" s="3" t="n">
        <v>1012</v>
      </c>
      <c r="E74" s="3" t="n">
        <v>493</v>
      </c>
      <c r="F74" s="3" t="n">
        <v>1059</v>
      </c>
      <c r="G74" s="4" t="n">
        <v>0.25</v>
      </c>
      <c r="H74" s="3" t="n">
        <v>180</v>
      </c>
      <c r="I74" s="3" t="s">
        <v>44</v>
      </c>
      <c r="J74" s="3" t="n">
        <v>493</v>
      </c>
      <c r="K74" s="3" t="n">
        <f aca="false">E74-J74</f>
        <v>0</v>
      </c>
      <c r="L74" s="3"/>
      <c r="M74" s="3"/>
      <c r="N74" s="3" t="n">
        <v>168</v>
      </c>
      <c r="O74" s="3" t="n">
        <f aca="false">E74/4</f>
        <v>123.25</v>
      </c>
      <c r="P74" s="13" t="n">
        <f aca="false">14*O74-N74-F74</f>
        <v>498.5</v>
      </c>
      <c r="Q74" s="13" t="n">
        <f aca="false">AG74*AH74</f>
        <v>504</v>
      </c>
      <c r="R74" s="13"/>
      <c r="S74" s="3"/>
      <c r="T74" s="3" t="n">
        <f aca="false">(F74+N74+Q74)/O74</f>
        <v>14.0446247464503</v>
      </c>
      <c r="U74" s="3" t="n">
        <f aca="false">(F74+N74)/O74</f>
        <v>9.9553752535497</v>
      </c>
      <c r="V74" s="3" t="n">
        <v>158.4</v>
      </c>
      <c r="W74" s="3" t="n">
        <v>144.6</v>
      </c>
      <c r="X74" s="3" t="n">
        <v>98.4</v>
      </c>
      <c r="Y74" s="3" t="n">
        <v>118.8</v>
      </c>
      <c r="Z74" s="3" t="n">
        <v>108.6</v>
      </c>
      <c r="AA74" s="3" t="n">
        <v>108.8</v>
      </c>
      <c r="AB74" s="3" t="n">
        <v>139.8</v>
      </c>
      <c r="AC74" s="3" t="n">
        <v>152.6</v>
      </c>
      <c r="AD74" s="3" t="n">
        <v>119.8</v>
      </c>
      <c r="AE74" s="3" t="s">
        <v>48</v>
      </c>
      <c r="AF74" s="3" t="n">
        <f aca="false">G74*P74</f>
        <v>124.625</v>
      </c>
      <c r="AG74" s="4" t="n">
        <v>12</v>
      </c>
      <c r="AH74" s="5" t="n">
        <f aca="false">MROUND(P74, AG74*AJ74)/AG74</f>
        <v>42</v>
      </c>
      <c r="AI74" s="3" t="n">
        <f aca="false">AH74*AG74*G74</f>
        <v>126</v>
      </c>
      <c r="AJ74" s="3" t="n">
        <v>14</v>
      </c>
      <c r="AK74" s="3" t="n">
        <v>70</v>
      </c>
      <c r="AL74" s="5" t="n">
        <f aca="false">AH74/AK74</f>
        <v>0.6</v>
      </c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</row>
    <row r="75" customFormat="false" ht="15" hidden="false" customHeight="false" outlineLevel="0" collapsed="false">
      <c r="A75" s="3" t="s">
        <v>134</v>
      </c>
      <c r="B75" s="3" t="s">
        <v>43</v>
      </c>
      <c r="C75" s="3" t="n">
        <v>102.6</v>
      </c>
      <c r="D75" s="3" t="n">
        <v>37.8</v>
      </c>
      <c r="E75" s="3" t="n">
        <v>48.6</v>
      </c>
      <c r="F75" s="3" t="n">
        <v>72.9</v>
      </c>
      <c r="G75" s="4" t="n">
        <v>1</v>
      </c>
      <c r="H75" s="3" t="n">
        <v>180</v>
      </c>
      <c r="I75" s="3" t="s">
        <v>44</v>
      </c>
      <c r="J75" s="3" t="n">
        <v>48.5</v>
      </c>
      <c r="K75" s="3" t="n">
        <f aca="false">E75-J75</f>
        <v>0.100000000000001</v>
      </c>
      <c r="L75" s="3"/>
      <c r="M75" s="3"/>
      <c r="N75" s="3" t="n">
        <v>37.8</v>
      </c>
      <c r="O75" s="3" t="n">
        <f aca="false">E75/4</f>
        <v>12.15</v>
      </c>
      <c r="P75" s="13" t="n">
        <f aca="false">14*O75-N75-F75</f>
        <v>59.4</v>
      </c>
      <c r="Q75" s="13" t="n">
        <f aca="false">AG75*AH75</f>
        <v>75.6</v>
      </c>
      <c r="R75" s="13"/>
      <c r="S75" s="3"/>
      <c r="T75" s="3" t="n">
        <f aca="false">(F75+N75+Q75)/O75</f>
        <v>15.3333333333333</v>
      </c>
      <c r="U75" s="3" t="n">
        <f aca="false">(F75+N75)/O75</f>
        <v>9.11111111111111</v>
      </c>
      <c r="V75" s="3" t="n">
        <v>14.04</v>
      </c>
      <c r="W75" s="3" t="n">
        <v>13.5</v>
      </c>
      <c r="X75" s="3" t="n">
        <v>11.88</v>
      </c>
      <c r="Y75" s="3" t="n">
        <v>16.2</v>
      </c>
      <c r="Z75" s="3" t="n">
        <v>10.26</v>
      </c>
      <c r="AA75" s="3" t="n">
        <v>7.56</v>
      </c>
      <c r="AB75" s="3" t="n">
        <v>11.88</v>
      </c>
      <c r="AC75" s="3" t="n">
        <v>19.44</v>
      </c>
      <c r="AD75" s="3" t="n">
        <v>23.76</v>
      </c>
      <c r="AE75" s="3"/>
      <c r="AF75" s="3" t="n">
        <f aca="false">G75*P75</f>
        <v>59.4</v>
      </c>
      <c r="AG75" s="4" t="n">
        <v>2.7</v>
      </c>
      <c r="AH75" s="5" t="n">
        <f aca="false">MROUND(P75, AG75*AJ75)/AG75</f>
        <v>28</v>
      </c>
      <c r="AI75" s="3" t="n">
        <f aca="false">AH75*AG75*G75</f>
        <v>75.6</v>
      </c>
      <c r="AJ75" s="3" t="n">
        <v>14</v>
      </c>
      <c r="AK75" s="3" t="n">
        <v>126</v>
      </c>
      <c r="AL75" s="5" t="n">
        <f aca="false">AH75/AK75</f>
        <v>0.222222222222222</v>
      </c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</row>
    <row r="76" customFormat="false" ht="15" hidden="false" customHeight="false" outlineLevel="0" collapsed="false">
      <c r="A76" s="3" t="s">
        <v>135</v>
      </c>
      <c r="B76" s="3" t="s">
        <v>43</v>
      </c>
      <c r="C76" s="3" t="n">
        <v>-95</v>
      </c>
      <c r="D76" s="3" t="n">
        <v>95</v>
      </c>
      <c r="E76" s="25" t="n">
        <f aca="false">30+E77</f>
        <v>340</v>
      </c>
      <c r="F76" s="25" t="n">
        <f aca="false">-30+F77</f>
        <v>320</v>
      </c>
      <c r="G76" s="4" t="n">
        <v>1</v>
      </c>
      <c r="H76" s="3" t="n">
        <v>180</v>
      </c>
      <c r="I76" s="3" t="s">
        <v>44</v>
      </c>
      <c r="J76" s="3" t="n">
        <v>30</v>
      </c>
      <c r="K76" s="3" t="n">
        <f aca="false">E76-J76</f>
        <v>310</v>
      </c>
      <c r="L76" s="3"/>
      <c r="M76" s="3"/>
      <c r="N76" s="3" t="n">
        <v>540</v>
      </c>
      <c r="O76" s="3" t="n">
        <f aca="false">E76/4</f>
        <v>85</v>
      </c>
      <c r="P76" s="13" t="n">
        <f aca="false">14*O76-N76-F76</f>
        <v>330</v>
      </c>
      <c r="Q76" s="13" t="n">
        <f aca="false">AG76*AH76</f>
        <v>360</v>
      </c>
      <c r="R76" s="13"/>
      <c r="S76" s="3"/>
      <c r="T76" s="3" t="n">
        <f aca="false">(F76+N76+Q76)/O76</f>
        <v>14.3529411764706</v>
      </c>
      <c r="U76" s="3" t="n">
        <f aca="false">(F76+N76)/O76</f>
        <v>10.1176470588235</v>
      </c>
      <c r="V76" s="3" t="n">
        <v>85</v>
      </c>
      <c r="W76" s="3" t="n">
        <v>71</v>
      </c>
      <c r="X76" s="3" t="n">
        <v>82</v>
      </c>
      <c r="Y76" s="3" t="n">
        <v>98</v>
      </c>
      <c r="Z76" s="3" t="n">
        <v>75</v>
      </c>
      <c r="AA76" s="3" t="n">
        <v>114</v>
      </c>
      <c r="AB76" s="3" t="n">
        <v>132</v>
      </c>
      <c r="AC76" s="3" t="n">
        <v>103</v>
      </c>
      <c r="AD76" s="3" t="n">
        <v>85</v>
      </c>
      <c r="AE76" s="3" t="s">
        <v>85</v>
      </c>
      <c r="AF76" s="3" t="n">
        <f aca="false">G76*P76</f>
        <v>330</v>
      </c>
      <c r="AG76" s="4" t="n">
        <v>5</v>
      </c>
      <c r="AH76" s="5" t="n">
        <f aca="false">MROUND(P76, AG76*AJ76)/AG76</f>
        <v>72</v>
      </c>
      <c r="AI76" s="3" t="n">
        <f aca="false">AH76*AG76*G76</f>
        <v>360</v>
      </c>
      <c r="AJ76" s="3" t="n">
        <v>12</v>
      </c>
      <c r="AK76" s="3" t="n">
        <v>84</v>
      </c>
      <c r="AL76" s="5" t="n">
        <f aca="false">AH76/AK76</f>
        <v>0.857142857142857</v>
      </c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</row>
    <row r="77" customFormat="false" ht="15" hidden="false" customHeight="false" outlineLevel="0" collapsed="false">
      <c r="A77" s="24" t="s">
        <v>136</v>
      </c>
      <c r="B77" s="24" t="s">
        <v>43</v>
      </c>
      <c r="C77" s="24" t="n">
        <v>685</v>
      </c>
      <c r="D77" s="17" t="n">
        <v>60</v>
      </c>
      <c r="E77" s="25" t="n">
        <v>310</v>
      </c>
      <c r="F77" s="25" t="n">
        <v>350</v>
      </c>
      <c r="G77" s="26" t="n">
        <v>0</v>
      </c>
      <c r="H77" s="24" t="e">
        <f aca="false">#N/A</f>
        <v>#N/A</v>
      </c>
      <c r="I77" s="24" t="s">
        <v>82</v>
      </c>
      <c r="J77" s="24" t="n">
        <v>310</v>
      </c>
      <c r="K77" s="24" t="n">
        <f aca="false">E77-J77</f>
        <v>0</v>
      </c>
      <c r="L77" s="24"/>
      <c r="M77" s="24"/>
      <c r="N77" s="24"/>
      <c r="O77" s="24" t="n">
        <f aca="false">E77/4</f>
        <v>77.5</v>
      </c>
      <c r="P77" s="27"/>
      <c r="Q77" s="27"/>
      <c r="R77" s="27"/>
      <c r="S77" s="24"/>
      <c r="T77" s="24" t="n">
        <f aca="false">(F77+N77+Q77)/O77</f>
        <v>4.51612903225807</v>
      </c>
      <c r="U77" s="24" t="n">
        <f aca="false">(F77+N77)/O77</f>
        <v>4.51612903225807</v>
      </c>
      <c r="V77" s="24" t="n">
        <v>64</v>
      </c>
      <c r="W77" s="24" t="n">
        <v>62</v>
      </c>
      <c r="X77" s="24" t="n">
        <v>68</v>
      </c>
      <c r="Y77" s="24" t="n">
        <v>89</v>
      </c>
      <c r="Z77" s="24" t="n">
        <v>50</v>
      </c>
      <c r="AA77" s="24" t="n">
        <v>69</v>
      </c>
      <c r="AB77" s="24" t="n">
        <v>94</v>
      </c>
      <c r="AC77" s="24" t="n">
        <v>92</v>
      </c>
      <c r="AD77" s="24" t="n">
        <v>71</v>
      </c>
      <c r="AE77" s="17" t="s">
        <v>83</v>
      </c>
      <c r="AF77" s="24"/>
      <c r="AG77" s="26"/>
      <c r="AH77" s="28"/>
      <c r="AI77" s="24"/>
      <c r="AJ77" s="24"/>
      <c r="AK77" s="24"/>
      <c r="AL77" s="28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</row>
    <row r="78" customFormat="false" ht="15" hidden="false" customHeight="false" outlineLevel="0" collapsed="false">
      <c r="A78" s="3" t="s">
        <v>137</v>
      </c>
      <c r="B78" s="3" t="s">
        <v>46</v>
      </c>
      <c r="C78" s="3" t="n">
        <v>391</v>
      </c>
      <c r="D78" s="3"/>
      <c r="E78" s="3" t="n">
        <v>54</v>
      </c>
      <c r="F78" s="3" t="n">
        <v>337</v>
      </c>
      <c r="G78" s="4" t="n">
        <v>0.14</v>
      </c>
      <c r="H78" s="3" t="n">
        <v>180</v>
      </c>
      <c r="I78" s="3" t="s">
        <v>44</v>
      </c>
      <c r="J78" s="3" t="n">
        <v>54</v>
      </c>
      <c r="K78" s="3" t="n">
        <f aca="false">E78-J78</f>
        <v>0</v>
      </c>
      <c r="L78" s="3"/>
      <c r="M78" s="3"/>
      <c r="N78" s="3" t="n">
        <v>528</v>
      </c>
      <c r="O78" s="3" t="n">
        <f aca="false">E78/4</f>
        <v>13.5</v>
      </c>
      <c r="P78" s="13"/>
      <c r="Q78" s="13" t="n">
        <f aca="false">AG78*AH78</f>
        <v>0</v>
      </c>
      <c r="R78" s="13"/>
      <c r="S78" s="3"/>
      <c r="T78" s="3" t="n">
        <f aca="false">(F78+N78+Q78)/O78</f>
        <v>64.0740740740741</v>
      </c>
      <c r="U78" s="3" t="n">
        <f aca="false">(F78+N78)/O78</f>
        <v>64.0740740740741</v>
      </c>
      <c r="V78" s="3" t="n">
        <v>60</v>
      </c>
      <c r="W78" s="3" t="n">
        <v>17.4</v>
      </c>
      <c r="X78" s="3" t="n">
        <v>11.8</v>
      </c>
      <c r="Y78" s="3" t="n">
        <v>24.8</v>
      </c>
      <c r="Z78" s="3" t="n">
        <v>41.8</v>
      </c>
      <c r="AA78" s="3" t="n">
        <v>85.8</v>
      </c>
      <c r="AB78" s="3" t="n">
        <v>8.4</v>
      </c>
      <c r="AC78" s="3" t="n">
        <v>90.6</v>
      </c>
      <c r="AD78" s="3" t="n">
        <v>8.6</v>
      </c>
      <c r="AE78" s="15" t="s">
        <v>53</v>
      </c>
      <c r="AF78" s="3" t="n">
        <f aca="false">G78*P78</f>
        <v>0</v>
      </c>
      <c r="AG78" s="4" t="n">
        <v>22</v>
      </c>
      <c r="AH78" s="5" t="n">
        <f aca="false">MROUND(P78, AG78*AJ78)/AG78</f>
        <v>0</v>
      </c>
      <c r="AI78" s="3" t="n">
        <f aca="false">AH78*AG78*G78</f>
        <v>0</v>
      </c>
      <c r="AJ78" s="3" t="n">
        <v>12</v>
      </c>
      <c r="AK78" s="3" t="n">
        <v>84</v>
      </c>
      <c r="AL78" s="5" t="n">
        <f aca="false">AH78/AK78</f>
        <v>0</v>
      </c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</row>
    <row r="79" customFormat="false" ht="15" hidden="false" customHeight="false" outlineLevel="0" collapsed="false">
      <c r="A79" s="29" t="s">
        <v>138</v>
      </c>
      <c r="B79" s="20" t="s">
        <v>46</v>
      </c>
      <c r="C79" s="20"/>
      <c r="D79" s="20"/>
      <c r="E79" s="20"/>
      <c r="F79" s="20"/>
      <c r="G79" s="21" t="n">
        <v>0</v>
      </c>
      <c r="H79" s="20" t="n">
        <v>180</v>
      </c>
      <c r="I79" s="20" t="s">
        <v>44</v>
      </c>
      <c r="J79" s="20"/>
      <c r="K79" s="20"/>
      <c r="L79" s="20"/>
      <c r="M79" s="20"/>
      <c r="N79" s="20"/>
      <c r="O79" s="20" t="n">
        <f aca="false">E79/4</f>
        <v>0</v>
      </c>
      <c r="P79" s="22"/>
      <c r="Q79" s="22" t="n">
        <f aca="false">AG79*AH79</f>
        <v>0</v>
      </c>
      <c r="R79" s="22"/>
      <c r="S79" s="20"/>
      <c r="T79" s="20" t="e">
        <f aca="false">(F79+N79+Q79)/O79</f>
        <v>#DIV/0!</v>
      </c>
      <c r="U79" s="20" t="e">
        <f aca="false">(F79+N79)/O79</f>
        <v>#DIV/0!</v>
      </c>
      <c r="V79" s="20" t="n">
        <v>0</v>
      </c>
      <c r="W79" s="20" t="n">
        <v>0</v>
      </c>
      <c r="X79" s="20" t="n">
        <v>0</v>
      </c>
      <c r="Y79" s="20" t="n">
        <v>0</v>
      </c>
      <c r="Z79" s="20" t="n">
        <v>0</v>
      </c>
      <c r="AA79" s="20" t="n">
        <v>0</v>
      </c>
      <c r="AB79" s="20" t="n">
        <v>0</v>
      </c>
      <c r="AC79" s="20" t="n">
        <v>0</v>
      </c>
      <c r="AD79" s="20" t="n">
        <v>0</v>
      </c>
      <c r="AE79" s="20" t="s">
        <v>75</v>
      </c>
      <c r="AF79" s="20" t="n">
        <f aca="false">G79*P79</f>
        <v>0</v>
      </c>
      <c r="AG79" s="21" t="n">
        <v>10</v>
      </c>
      <c r="AH79" s="23" t="n">
        <f aca="false">MROUND(P79, AG79*AJ79)/AG79</f>
        <v>0</v>
      </c>
      <c r="AI79" s="20" t="n">
        <f aca="false">AH79*AG79*G79</f>
        <v>0</v>
      </c>
      <c r="AJ79" s="20" t="n">
        <v>12</v>
      </c>
      <c r="AK79" s="20" t="n">
        <v>84</v>
      </c>
      <c r="AL79" s="23" t="n">
        <f aca="false">AH79/AK79</f>
        <v>0</v>
      </c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</row>
    <row r="80" customFormat="false" ht="15" hidden="false" customHeight="false" outlineLevel="0" collapsed="false">
      <c r="A80" s="3"/>
      <c r="B80" s="3"/>
      <c r="C80" s="3"/>
      <c r="D80" s="3"/>
      <c r="E80" s="3"/>
      <c r="F80" s="3"/>
      <c r="G80" s="4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4"/>
      <c r="AH80" s="5"/>
      <c r="AI80" s="3"/>
      <c r="AJ80" s="3"/>
      <c r="AK80" s="3"/>
      <c r="AL80" s="5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</row>
    <row r="81" customFormat="false" ht="15" hidden="false" customHeight="false" outlineLevel="0" collapsed="false">
      <c r="A81" s="3"/>
      <c r="B81" s="3"/>
      <c r="C81" s="3"/>
      <c r="D81" s="3"/>
      <c r="E81" s="3"/>
      <c r="F81" s="3"/>
      <c r="G81" s="4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4"/>
      <c r="AH81" s="5"/>
      <c r="AI81" s="3"/>
      <c r="AJ81" s="3"/>
      <c r="AK81" s="3"/>
      <c r="AL81" s="5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</row>
    <row r="82" customFormat="false" ht="15" hidden="false" customHeight="false" outlineLevel="0" collapsed="false">
      <c r="A82" s="3"/>
      <c r="B82" s="3"/>
      <c r="C82" s="3"/>
      <c r="D82" s="3"/>
      <c r="E82" s="3"/>
      <c r="F82" s="3"/>
      <c r="G82" s="4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4"/>
      <c r="AH82" s="5"/>
      <c r="AI82" s="3"/>
      <c r="AJ82" s="3"/>
      <c r="AK82" s="3"/>
      <c r="AL82" s="5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</row>
    <row r="83" customFormat="false" ht="15" hidden="false" customHeight="false" outlineLevel="0" collapsed="false">
      <c r="A83" s="3"/>
      <c r="B83" s="3"/>
      <c r="C83" s="3"/>
      <c r="D83" s="3"/>
      <c r="E83" s="3"/>
      <c r="F83" s="3"/>
      <c r="G83" s="4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4"/>
      <c r="AH83" s="5"/>
      <c r="AI83" s="3"/>
      <c r="AJ83" s="3"/>
      <c r="AK83" s="3"/>
      <c r="AL83" s="5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</row>
    <row r="84" customFormat="false" ht="15" hidden="false" customHeight="false" outlineLevel="0" collapsed="false">
      <c r="A84" s="3"/>
      <c r="B84" s="3"/>
      <c r="C84" s="3"/>
      <c r="D84" s="3"/>
      <c r="E84" s="3"/>
      <c r="F84" s="3"/>
      <c r="G84" s="4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4"/>
      <c r="AH84" s="5"/>
      <c r="AI84" s="3"/>
      <c r="AJ84" s="3"/>
      <c r="AK84" s="3"/>
      <c r="AL84" s="5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</row>
    <row r="85" customFormat="false" ht="15" hidden="false" customHeight="false" outlineLevel="0" collapsed="false">
      <c r="A85" s="3"/>
      <c r="B85" s="3"/>
      <c r="C85" s="3"/>
      <c r="D85" s="3"/>
      <c r="E85" s="3"/>
      <c r="F85" s="3"/>
      <c r="G85" s="4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4"/>
      <c r="AH85" s="5"/>
      <c r="AI85" s="3"/>
      <c r="AJ85" s="3"/>
      <c r="AK85" s="3"/>
      <c r="AL85" s="5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</row>
    <row r="86" customFormat="false" ht="15" hidden="false" customHeight="false" outlineLevel="0" collapsed="false">
      <c r="A86" s="3"/>
      <c r="B86" s="3"/>
      <c r="C86" s="3"/>
      <c r="D86" s="3"/>
      <c r="E86" s="3"/>
      <c r="F86" s="3"/>
      <c r="G86" s="4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4"/>
      <c r="AH86" s="5"/>
      <c r="AI86" s="3"/>
      <c r="AJ86" s="3"/>
      <c r="AK86" s="3"/>
      <c r="AL86" s="5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</row>
    <row r="87" customFormat="false" ht="15" hidden="false" customHeight="false" outlineLevel="0" collapsed="false">
      <c r="A87" s="3"/>
      <c r="B87" s="3"/>
      <c r="C87" s="3"/>
      <c r="D87" s="3"/>
      <c r="E87" s="3"/>
      <c r="F87" s="3"/>
      <c r="G87" s="4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4"/>
      <c r="AH87" s="5"/>
      <c r="AI87" s="3"/>
      <c r="AJ87" s="3"/>
      <c r="AK87" s="3"/>
      <c r="AL87" s="5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</row>
    <row r="88" customFormat="false" ht="15" hidden="false" customHeight="false" outlineLevel="0" collapsed="false">
      <c r="A88" s="3"/>
      <c r="B88" s="3"/>
      <c r="C88" s="3"/>
      <c r="D88" s="3"/>
      <c r="E88" s="3"/>
      <c r="F88" s="3"/>
      <c r="G88" s="4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4"/>
      <c r="AH88" s="5"/>
      <c r="AI88" s="3"/>
      <c r="AJ88" s="3"/>
      <c r="AK88" s="3"/>
      <c r="AL88" s="5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</row>
    <row r="89" customFormat="false" ht="15" hidden="false" customHeight="false" outlineLevel="0" collapsed="false">
      <c r="A89" s="3"/>
      <c r="B89" s="3"/>
      <c r="C89" s="3"/>
      <c r="D89" s="3"/>
      <c r="E89" s="3"/>
      <c r="F89" s="3"/>
      <c r="G89" s="4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4"/>
      <c r="AH89" s="5"/>
      <c r="AI89" s="3"/>
      <c r="AJ89" s="3"/>
      <c r="AK89" s="3"/>
      <c r="AL89" s="5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</row>
    <row r="90" customFormat="false" ht="15" hidden="false" customHeight="false" outlineLevel="0" collapsed="false">
      <c r="A90" s="3"/>
      <c r="B90" s="3"/>
      <c r="C90" s="3"/>
      <c r="D90" s="3"/>
      <c r="E90" s="3"/>
      <c r="F90" s="3"/>
      <c r="G90" s="4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4"/>
      <c r="AH90" s="5"/>
      <c r="AI90" s="3"/>
      <c r="AJ90" s="3"/>
      <c r="AK90" s="3"/>
      <c r="AL90" s="5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</row>
    <row r="91" customFormat="false" ht="15" hidden="false" customHeight="false" outlineLevel="0" collapsed="false">
      <c r="A91" s="3"/>
      <c r="B91" s="3"/>
      <c r="C91" s="3"/>
      <c r="D91" s="3"/>
      <c r="E91" s="3"/>
      <c r="F91" s="3"/>
      <c r="G91" s="4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4"/>
      <c r="AH91" s="5"/>
      <c r="AI91" s="3"/>
      <c r="AJ91" s="3"/>
      <c r="AK91" s="3"/>
      <c r="AL91" s="5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</row>
    <row r="92" customFormat="false" ht="15" hidden="false" customHeight="false" outlineLevel="0" collapsed="false">
      <c r="A92" s="3"/>
      <c r="B92" s="3"/>
      <c r="C92" s="3"/>
      <c r="D92" s="3"/>
      <c r="E92" s="3"/>
      <c r="F92" s="3"/>
      <c r="G92" s="4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4"/>
      <c r="AH92" s="5"/>
      <c r="AI92" s="3"/>
      <c r="AJ92" s="3"/>
      <c r="AK92" s="3"/>
      <c r="AL92" s="5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</row>
    <row r="93" customFormat="false" ht="15" hidden="false" customHeight="false" outlineLevel="0" collapsed="false">
      <c r="A93" s="3"/>
      <c r="B93" s="3"/>
      <c r="C93" s="3"/>
      <c r="D93" s="3"/>
      <c r="E93" s="3"/>
      <c r="F93" s="3"/>
      <c r="G93" s="4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4"/>
      <c r="AH93" s="5"/>
      <c r="AI93" s="3"/>
      <c r="AJ93" s="3"/>
      <c r="AK93" s="3"/>
      <c r="AL93" s="5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</row>
    <row r="94" customFormat="false" ht="15" hidden="false" customHeight="false" outlineLevel="0" collapsed="false">
      <c r="A94" s="3"/>
      <c r="B94" s="3"/>
      <c r="C94" s="3"/>
      <c r="D94" s="3"/>
      <c r="E94" s="3"/>
      <c r="F94" s="3"/>
      <c r="G94" s="4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4"/>
      <c r="AH94" s="5"/>
      <c r="AI94" s="3"/>
      <c r="AJ94" s="3"/>
      <c r="AK94" s="3"/>
      <c r="AL94" s="5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</row>
    <row r="95" customFormat="false" ht="15" hidden="false" customHeight="false" outlineLevel="0" collapsed="false">
      <c r="A95" s="3"/>
      <c r="B95" s="3"/>
      <c r="C95" s="3"/>
      <c r="D95" s="3"/>
      <c r="E95" s="3"/>
      <c r="F95" s="3"/>
      <c r="G95" s="4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4"/>
      <c r="AH95" s="5"/>
      <c r="AI95" s="3"/>
      <c r="AJ95" s="3"/>
      <c r="AK95" s="3"/>
      <c r="AL95" s="5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</row>
    <row r="96" customFormat="false" ht="15" hidden="false" customHeight="false" outlineLevel="0" collapsed="false">
      <c r="A96" s="3"/>
      <c r="B96" s="3"/>
      <c r="C96" s="3"/>
      <c r="D96" s="3"/>
      <c r="E96" s="3"/>
      <c r="F96" s="3"/>
      <c r="G96" s="4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4"/>
      <c r="AH96" s="5"/>
      <c r="AI96" s="3"/>
      <c r="AJ96" s="3"/>
      <c r="AK96" s="3"/>
      <c r="AL96" s="5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</row>
    <row r="97" customFormat="false" ht="15" hidden="false" customHeight="false" outlineLevel="0" collapsed="false">
      <c r="A97" s="3"/>
      <c r="B97" s="3"/>
      <c r="C97" s="3"/>
      <c r="D97" s="3"/>
      <c r="E97" s="3"/>
      <c r="F97" s="3"/>
      <c r="G97" s="4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4"/>
      <c r="AH97" s="5"/>
      <c r="AI97" s="3"/>
      <c r="AJ97" s="3"/>
      <c r="AK97" s="3"/>
      <c r="AL97" s="5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</row>
    <row r="98" customFormat="false" ht="15" hidden="false" customHeight="false" outlineLevel="0" collapsed="false">
      <c r="A98" s="3"/>
      <c r="B98" s="3"/>
      <c r="C98" s="3"/>
      <c r="D98" s="3"/>
      <c r="E98" s="3"/>
      <c r="F98" s="3"/>
      <c r="G98" s="4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4"/>
      <c r="AH98" s="5"/>
      <c r="AI98" s="3"/>
      <c r="AJ98" s="3"/>
      <c r="AK98" s="3"/>
      <c r="AL98" s="5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</row>
    <row r="99" customFormat="false" ht="15" hidden="false" customHeight="false" outlineLevel="0" collapsed="false">
      <c r="A99" s="3"/>
      <c r="B99" s="3"/>
      <c r="C99" s="3"/>
      <c r="D99" s="3"/>
      <c r="E99" s="3"/>
      <c r="F99" s="3"/>
      <c r="G99" s="4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4"/>
      <c r="AH99" s="5"/>
      <c r="AI99" s="3"/>
      <c r="AJ99" s="3"/>
      <c r="AK99" s="3"/>
      <c r="AL99" s="5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</row>
    <row r="100" customFormat="false" ht="15" hidden="false" customHeight="false" outlineLevel="0" collapsed="false">
      <c r="A100" s="3"/>
      <c r="B100" s="3"/>
      <c r="C100" s="3"/>
      <c r="D100" s="3"/>
      <c r="E100" s="3"/>
      <c r="F100" s="3"/>
      <c r="G100" s="4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4"/>
      <c r="AH100" s="5"/>
      <c r="AI100" s="3"/>
      <c r="AJ100" s="3"/>
      <c r="AK100" s="3"/>
      <c r="AL100" s="5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</row>
    <row r="101" customFormat="false" ht="15" hidden="false" customHeight="false" outlineLevel="0" collapsed="false">
      <c r="A101" s="3"/>
      <c r="B101" s="3"/>
      <c r="C101" s="3"/>
      <c r="D101" s="3"/>
      <c r="E101" s="3"/>
      <c r="F101" s="3"/>
      <c r="G101" s="4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4"/>
      <c r="AH101" s="5"/>
      <c r="AI101" s="3"/>
      <c r="AJ101" s="3"/>
      <c r="AK101" s="3"/>
      <c r="AL101" s="5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</row>
    <row r="102" customFormat="false" ht="15" hidden="false" customHeight="false" outlineLevel="0" collapsed="false">
      <c r="A102" s="3"/>
      <c r="B102" s="3"/>
      <c r="C102" s="3"/>
      <c r="D102" s="3"/>
      <c r="E102" s="3"/>
      <c r="F102" s="3"/>
      <c r="G102" s="4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4"/>
      <c r="AH102" s="5"/>
      <c r="AI102" s="3"/>
      <c r="AJ102" s="3"/>
      <c r="AK102" s="3"/>
      <c r="AL102" s="5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</row>
    <row r="103" customFormat="false" ht="15" hidden="false" customHeight="false" outlineLevel="0" collapsed="false">
      <c r="A103" s="3"/>
      <c r="B103" s="3"/>
      <c r="C103" s="3"/>
      <c r="D103" s="3"/>
      <c r="E103" s="3"/>
      <c r="F103" s="3"/>
      <c r="G103" s="4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4"/>
      <c r="AH103" s="5"/>
      <c r="AI103" s="3"/>
      <c r="AJ103" s="3"/>
      <c r="AK103" s="3"/>
      <c r="AL103" s="5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</row>
    <row r="104" customFormat="false" ht="15" hidden="false" customHeight="false" outlineLevel="0" collapsed="false">
      <c r="A104" s="3"/>
      <c r="B104" s="3"/>
      <c r="C104" s="3"/>
      <c r="D104" s="3"/>
      <c r="E104" s="3"/>
      <c r="F104" s="3"/>
      <c r="G104" s="4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4"/>
      <c r="AH104" s="5"/>
      <c r="AI104" s="3"/>
      <c r="AJ104" s="3"/>
      <c r="AK104" s="3"/>
      <c r="AL104" s="5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</row>
    <row r="105" customFormat="false" ht="15" hidden="false" customHeight="false" outlineLevel="0" collapsed="false">
      <c r="A105" s="3"/>
      <c r="B105" s="3"/>
      <c r="C105" s="3"/>
      <c r="D105" s="3"/>
      <c r="E105" s="3"/>
      <c r="F105" s="3"/>
      <c r="G105" s="4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4"/>
      <c r="AH105" s="5"/>
      <c r="AI105" s="3"/>
      <c r="AJ105" s="3"/>
      <c r="AK105" s="3"/>
      <c r="AL105" s="5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</row>
    <row r="106" customFormat="false" ht="15" hidden="false" customHeight="false" outlineLevel="0" collapsed="false">
      <c r="A106" s="3"/>
      <c r="B106" s="3"/>
      <c r="C106" s="3"/>
      <c r="D106" s="3"/>
      <c r="E106" s="3"/>
      <c r="F106" s="3"/>
      <c r="G106" s="4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4"/>
      <c r="AH106" s="5"/>
      <c r="AI106" s="3"/>
      <c r="AJ106" s="3"/>
      <c r="AK106" s="3"/>
      <c r="AL106" s="5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</row>
    <row r="107" customFormat="false" ht="15" hidden="false" customHeight="false" outlineLevel="0" collapsed="false">
      <c r="A107" s="3"/>
      <c r="B107" s="3"/>
      <c r="C107" s="3"/>
      <c r="D107" s="3"/>
      <c r="E107" s="3"/>
      <c r="F107" s="3"/>
      <c r="G107" s="4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4"/>
      <c r="AH107" s="5"/>
      <c r="AI107" s="3"/>
      <c r="AJ107" s="3"/>
      <c r="AK107" s="3"/>
      <c r="AL107" s="5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</row>
    <row r="108" customFormat="false" ht="15" hidden="false" customHeight="false" outlineLevel="0" collapsed="false">
      <c r="A108" s="3"/>
      <c r="B108" s="3"/>
      <c r="C108" s="3"/>
      <c r="D108" s="3"/>
      <c r="E108" s="3"/>
      <c r="F108" s="3"/>
      <c r="G108" s="4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4"/>
      <c r="AH108" s="5"/>
      <c r="AI108" s="3"/>
      <c r="AJ108" s="3"/>
      <c r="AK108" s="3"/>
      <c r="AL108" s="5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</row>
    <row r="109" customFormat="false" ht="15" hidden="false" customHeight="false" outlineLevel="0" collapsed="false">
      <c r="A109" s="3"/>
      <c r="B109" s="3"/>
      <c r="C109" s="3"/>
      <c r="D109" s="3"/>
      <c r="E109" s="3"/>
      <c r="F109" s="3"/>
      <c r="G109" s="4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4"/>
      <c r="AH109" s="5"/>
      <c r="AI109" s="3"/>
      <c r="AJ109" s="3"/>
      <c r="AK109" s="3"/>
      <c r="AL109" s="5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</row>
    <row r="110" customFormat="false" ht="15" hidden="false" customHeight="false" outlineLevel="0" collapsed="false">
      <c r="A110" s="3"/>
      <c r="B110" s="3"/>
      <c r="C110" s="3"/>
      <c r="D110" s="3"/>
      <c r="E110" s="3"/>
      <c r="F110" s="3"/>
      <c r="G110" s="4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4"/>
      <c r="AH110" s="5"/>
      <c r="AI110" s="3"/>
      <c r="AJ110" s="3"/>
      <c r="AK110" s="3"/>
      <c r="AL110" s="5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</row>
    <row r="111" customFormat="false" ht="15" hidden="false" customHeight="false" outlineLevel="0" collapsed="false">
      <c r="A111" s="3"/>
      <c r="B111" s="3"/>
      <c r="C111" s="3"/>
      <c r="D111" s="3"/>
      <c r="E111" s="3"/>
      <c r="F111" s="3"/>
      <c r="G111" s="4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4"/>
      <c r="AH111" s="5"/>
      <c r="AI111" s="3"/>
      <c r="AJ111" s="3"/>
      <c r="AK111" s="3"/>
      <c r="AL111" s="5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</row>
    <row r="112" customFormat="false" ht="15" hidden="false" customHeight="false" outlineLevel="0" collapsed="false">
      <c r="A112" s="3"/>
      <c r="B112" s="3"/>
      <c r="C112" s="3"/>
      <c r="D112" s="3"/>
      <c r="E112" s="3"/>
      <c r="F112" s="3"/>
      <c r="G112" s="4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4"/>
      <c r="AH112" s="5"/>
      <c r="AI112" s="3"/>
      <c r="AJ112" s="3"/>
      <c r="AK112" s="3"/>
      <c r="AL112" s="5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</row>
    <row r="113" customFormat="false" ht="15" hidden="false" customHeight="false" outlineLevel="0" collapsed="false">
      <c r="A113" s="3"/>
      <c r="B113" s="3"/>
      <c r="C113" s="3"/>
      <c r="D113" s="3"/>
      <c r="E113" s="3"/>
      <c r="F113" s="3"/>
      <c r="G113" s="4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4"/>
      <c r="AH113" s="5"/>
      <c r="AI113" s="3"/>
      <c r="AJ113" s="3"/>
      <c r="AK113" s="3"/>
      <c r="AL113" s="5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</row>
    <row r="114" customFormat="false" ht="15" hidden="false" customHeight="false" outlineLevel="0" collapsed="false">
      <c r="A114" s="3"/>
      <c r="B114" s="3"/>
      <c r="C114" s="3"/>
      <c r="D114" s="3"/>
      <c r="E114" s="3"/>
      <c r="F114" s="3"/>
      <c r="G114" s="4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4"/>
      <c r="AH114" s="5"/>
      <c r="AI114" s="3"/>
      <c r="AJ114" s="3"/>
      <c r="AK114" s="3"/>
      <c r="AL114" s="5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</row>
    <row r="115" customFormat="false" ht="15" hidden="false" customHeight="false" outlineLevel="0" collapsed="false">
      <c r="A115" s="3"/>
      <c r="B115" s="3"/>
      <c r="C115" s="3"/>
      <c r="D115" s="3"/>
      <c r="E115" s="3"/>
      <c r="F115" s="3"/>
      <c r="G115" s="4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4"/>
      <c r="AH115" s="5"/>
      <c r="AI115" s="3"/>
      <c r="AJ115" s="3"/>
      <c r="AK115" s="3"/>
      <c r="AL115" s="5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</row>
    <row r="116" customFormat="false" ht="15" hidden="false" customHeight="false" outlineLevel="0" collapsed="false">
      <c r="A116" s="3"/>
      <c r="B116" s="3"/>
      <c r="C116" s="3"/>
      <c r="D116" s="3"/>
      <c r="E116" s="3"/>
      <c r="F116" s="3"/>
      <c r="G116" s="4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4"/>
      <c r="AH116" s="5"/>
      <c r="AI116" s="3"/>
      <c r="AJ116" s="3"/>
      <c r="AK116" s="3"/>
      <c r="AL116" s="5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</row>
    <row r="117" customFormat="false" ht="15" hidden="false" customHeight="false" outlineLevel="0" collapsed="false">
      <c r="A117" s="3"/>
      <c r="B117" s="3"/>
      <c r="C117" s="3"/>
      <c r="D117" s="3"/>
      <c r="E117" s="3"/>
      <c r="F117" s="3"/>
      <c r="G117" s="4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4"/>
      <c r="AH117" s="5"/>
      <c r="AI117" s="3"/>
      <c r="AJ117" s="3"/>
      <c r="AK117" s="3"/>
      <c r="AL117" s="5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</row>
    <row r="118" customFormat="false" ht="15" hidden="false" customHeight="false" outlineLevel="0" collapsed="false">
      <c r="A118" s="3"/>
      <c r="B118" s="3"/>
      <c r="C118" s="3"/>
      <c r="D118" s="3"/>
      <c r="E118" s="3"/>
      <c r="F118" s="3"/>
      <c r="G118" s="4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4"/>
      <c r="AH118" s="5"/>
      <c r="AI118" s="3"/>
      <c r="AJ118" s="3"/>
      <c r="AK118" s="3"/>
      <c r="AL118" s="5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</row>
    <row r="119" customFormat="false" ht="15" hidden="false" customHeight="false" outlineLevel="0" collapsed="false">
      <c r="A119" s="3"/>
      <c r="B119" s="3"/>
      <c r="C119" s="3"/>
      <c r="D119" s="3"/>
      <c r="E119" s="3"/>
      <c r="F119" s="3"/>
      <c r="G119" s="4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4"/>
      <c r="AH119" s="5"/>
      <c r="AI119" s="3"/>
      <c r="AJ119" s="3"/>
      <c r="AK119" s="3"/>
      <c r="AL119" s="5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</row>
    <row r="120" customFormat="false" ht="15" hidden="false" customHeight="false" outlineLevel="0" collapsed="false">
      <c r="A120" s="3"/>
      <c r="B120" s="3"/>
      <c r="C120" s="3"/>
      <c r="D120" s="3"/>
      <c r="E120" s="3"/>
      <c r="F120" s="3"/>
      <c r="G120" s="4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4"/>
      <c r="AH120" s="5"/>
      <c r="AI120" s="3"/>
      <c r="AJ120" s="3"/>
      <c r="AK120" s="3"/>
      <c r="AL120" s="5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</row>
    <row r="121" customFormat="false" ht="15" hidden="false" customHeight="false" outlineLevel="0" collapsed="false">
      <c r="A121" s="3"/>
      <c r="B121" s="3"/>
      <c r="C121" s="3"/>
      <c r="D121" s="3"/>
      <c r="E121" s="3"/>
      <c r="F121" s="3"/>
      <c r="G121" s="4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4"/>
      <c r="AH121" s="5"/>
      <c r="AI121" s="3"/>
      <c r="AJ121" s="3"/>
      <c r="AK121" s="3"/>
      <c r="AL121" s="5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</row>
    <row r="122" customFormat="false" ht="15" hidden="false" customHeight="false" outlineLevel="0" collapsed="false">
      <c r="A122" s="3"/>
      <c r="B122" s="3"/>
      <c r="C122" s="3"/>
      <c r="D122" s="3"/>
      <c r="E122" s="3"/>
      <c r="F122" s="3"/>
      <c r="G122" s="4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4"/>
      <c r="AH122" s="5"/>
      <c r="AI122" s="3"/>
      <c r="AJ122" s="3"/>
      <c r="AK122" s="3"/>
      <c r="AL122" s="5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</row>
    <row r="123" customFormat="false" ht="15" hidden="false" customHeight="false" outlineLevel="0" collapsed="false">
      <c r="A123" s="3"/>
      <c r="B123" s="3"/>
      <c r="C123" s="3"/>
      <c r="D123" s="3"/>
      <c r="E123" s="3"/>
      <c r="F123" s="3"/>
      <c r="G123" s="4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4"/>
      <c r="AH123" s="5"/>
      <c r="AI123" s="3"/>
      <c r="AJ123" s="3"/>
      <c r="AK123" s="3"/>
      <c r="AL123" s="5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</row>
    <row r="124" customFormat="false" ht="15" hidden="false" customHeight="false" outlineLevel="0" collapsed="false">
      <c r="A124" s="3"/>
      <c r="B124" s="3"/>
      <c r="C124" s="3"/>
      <c r="D124" s="3"/>
      <c r="E124" s="3"/>
      <c r="F124" s="3"/>
      <c r="G124" s="4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4"/>
      <c r="AH124" s="5"/>
      <c r="AI124" s="3"/>
      <c r="AJ124" s="3"/>
      <c r="AK124" s="3"/>
      <c r="AL124" s="5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</row>
    <row r="125" customFormat="false" ht="15" hidden="false" customHeight="false" outlineLevel="0" collapsed="false">
      <c r="A125" s="3"/>
      <c r="B125" s="3"/>
      <c r="C125" s="3"/>
      <c r="D125" s="3"/>
      <c r="E125" s="3"/>
      <c r="F125" s="3"/>
      <c r="G125" s="4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4"/>
      <c r="AH125" s="5"/>
      <c r="AI125" s="3"/>
      <c r="AJ125" s="3"/>
      <c r="AK125" s="3"/>
      <c r="AL125" s="5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</row>
    <row r="126" customFormat="false" ht="15" hidden="false" customHeight="false" outlineLevel="0" collapsed="false">
      <c r="A126" s="3"/>
      <c r="B126" s="3"/>
      <c r="C126" s="3"/>
      <c r="D126" s="3"/>
      <c r="E126" s="3"/>
      <c r="F126" s="3"/>
      <c r="G126" s="4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4"/>
      <c r="AH126" s="5"/>
      <c r="AI126" s="3"/>
      <c r="AJ126" s="3"/>
      <c r="AK126" s="3"/>
      <c r="AL126" s="5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</row>
    <row r="127" customFormat="false" ht="15" hidden="false" customHeight="false" outlineLevel="0" collapsed="false">
      <c r="A127" s="3"/>
      <c r="B127" s="3"/>
      <c r="C127" s="3"/>
      <c r="D127" s="3"/>
      <c r="E127" s="3"/>
      <c r="F127" s="3"/>
      <c r="G127" s="4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4"/>
      <c r="AH127" s="5"/>
      <c r="AI127" s="3"/>
      <c r="AJ127" s="3"/>
      <c r="AK127" s="3"/>
      <c r="AL127" s="5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</row>
    <row r="128" customFormat="false" ht="15" hidden="false" customHeight="false" outlineLevel="0" collapsed="false">
      <c r="A128" s="3"/>
      <c r="B128" s="3"/>
      <c r="C128" s="3"/>
      <c r="D128" s="3"/>
      <c r="E128" s="3"/>
      <c r="F128" s="3"/>
      <c r="G128" s="4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4"/>
      <c r="AH128" s="5"/>
      <c r="AI128" s="3"/>
      <c r="AJ128" s="3"/>
      <c r="AK128" s="3"/>
      <c r="AL128" s="5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</row>
    <row r="129" customFormat="false" ht="15" hidden="false" customHeight="false" outlineLevel="0" collapsed="false">
      <c r="A129" s="3"/>
      <c r="B129" s="3"/>
      <c r="C129" s="3"/>
      <c r="D129" s="3"/>
      <c r="E129" s="3"/>
      <c r="F129" s="3"/>
      <c r="G129" s="4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4"/>
      <c r="AH129" s="5"/>
      <c r="AI129" s="3"/>
      <c r="AJ129" s="3"/>
      <c r="AK129" s="3"/>
      <c r="AL129" s="5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</row>
    <row r="130" customFormat="false" ht="15" hidden="false" customHeight="false" outlineLevel="0" collapsed="false">
      <c r="A130" s="3"/>
      <c r="B130" s="3"/>
      <c r="C130" s="3"/>
      <c r="D130" s="3"/>
      <c r="E130" s="3"/>
      <c r="F130" s="3"/>
      <c r="G130" s="4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4"/>
      <c r="AH130" s="5"/>
      <c r="AI130" s="3"/>
      <c r="AJ130" s="3"/>
      <c r="AK130" s="3"/>
      <c r="AL130" s="5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</row>
    <row r="131" customFormat="false" ht="15" hidden="false" customHeight="false" outlineLevel="0" collapsed="false">
      <c r="A131" s="3"/>
      <c r="B131" s="3"/>
      <c r="C131" s="3"/>
      <c r="D131" s="3"/>
      <c r="E131" s="3"/>
      <c r="F131" s="3"/>
      <c r="G131" s="4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4"/>
      <c r="AH131" s="5"/>
      <c r="AI131" s="3"/>
      <c r="AJ131" s="3"/>
      <c r="AK131" s="3"/>
      <c r="AL131" s="5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</row>
    <row r="132" customFormat="false" ht="15" hidden="false" customHeight="false" outlineLevel="0" collapsed="false">
      <c r="A132" s="3"/>
      <c r="B132" s="3"/>
      <c r="C132" s="3"/>
      <c r="D132" s="3"/>
      <c r="E132" s="3"/>
      <c r="F132" s="3"/>
      <c r="G132" s="4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4"/>
      <c r="AH132" s="5"/>
      <c r="AI132" s="3"/>
      <c r="AJ132" s="3"/>
      <c r="AK132" s="3"/>
      <c r="AL132" s="5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</row>
    <row r="133" customFormat="false" ht="15" hidden="false" customHeight="false" outlineLevel="0" collapsed="false">
      <c r="A133" s="3"/>
      <c r="B133" s="3"/>
      <c r="C133" s="3"/>
      <c r="D133" s="3"/>
      <c r="E133" s="3"/>
      <c r="F133" s="3"/>
      <c r="G133" s="4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4"/>
      <c r="AH133" s="5"/>
      <c r="AI133" s="3"/>
      <c r="AJ133" s="3"/>
      <c r="AK133" s="3"/>
      <c r="AL133" s="5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</row>
    <row r="134" customFormat="false" ht="15" hidden="false" customHeight="false" outlineLevel="0" collapsed="false">
      <c r="A134" s="3"/>
      <c r="B134" s="3"/>
      <c r="C134" s="3"/>
      <c r="D134" s="3"/>
      <c r="E134" s="3"/>
      <c r="F134" s="3"/>
      <c r="G134" s="4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4"/>
      <c r="AH134" s="5"/>
      <c r="AI134" s="3"/>
      <c r="AJ134" s="3"/>
      <c r="AK134" s="3"/>
      <c r="AL134" s="5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</row>
    <row r="135" customFormat="false" ht="15" hidden="false" customHeight="false" outlineLevel="0" collapsed="false">
      <c r="A135" s="3"/>
      <c r="B135" s="3"/>
      <c r="C135" s="3"/>
      <c r="D135" s="3"/>
      <c r="E135" s="3"/>
      <c r="F135" s="3"/>
      <c r="G135" s="4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4"/>
      <c r="AH135" s="5"/>
      <c r="AI135" s="3"/>
      <c r="AJ135" s="3"/>
      <c r="AK135" s="3"/>
      <c r="AL135" s="5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</row>
    <row r="136" customFormat="false" ht="15" hidden="false" customHeight="false" outlineLevel="0" collapsed="false">
      <c r="A136" s="3"/>
      <c r="B136" s="3"/>
      <c r="C136" s="3"/>
      <c r="D136" s="3"/>
      <c r="E136" s="3"/>
      <c r="F136" s="3"/>
      <c r="G136" s="4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4"/>
      <c r="AH136" s="5"/>
      <c r="AI136" s="3"/>
      <c r="AJ136" s="3"/>
      <c r="AK136" s="3"/>
      <c r="AL136" s="5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</row>
    <row r="137" customFormat="false" ht="15" hidden="false" customHeight="false" outlineLevel="0" collapsed="false">
      <c r="A137" s="3"/>
      <c r="B137" s="3"/>
      <c r="C137" s="3"/>
      <c r="D137" s="3"/>
      <c r="E137" s="3"/>
      <c r="F137" s="3"/>
      <c r="G137" s="4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4"/>
      <c r="AH137" s="5"/>
      <c r="AI137" s="3"/>
      <c r="AJ137" s="3"/>
      <c r="AK137" s="3"/>
      <c r="AL137" s="5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</row>
    <row r="138" customFormat="false" ht="15" hidden="false" customHeight="false" outlineLevel="0" collapsed="false">
      <c r="A138" s="3"/>
      <c r="B138" s="3"/>
      <c r="C138" s="3"/>
      <c r="D138" s="3"/>
      <c r="E138" s="3"/>
      <c r="F138" s="3"/>
      <c r="G138" s="4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4"/>
      <c r="AH138" s="5"/>
      <c r="AI138" s="3"/>
      <c r="AJ138" s="3"/>
      <c r="AK138" s="3"/>
      <c r="AL138" s="5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</row>
    <row r="139" customFormat="false" ht="15" hidden="false" customHeight="false" outlineLevel="0" collapsed="false">
      <c r="A139" s="3"/>
      <c r="B139" s="3"/>
      <c r="C139" s="3"/>
      <c r="D139" s="3"/>
      <c r="E139" s="3"/>
      <c r="F139" s="3"/>
      <c r="G139" s="4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4"/>
      <c r="AH139" s="5"/>
      <c r="AI139" s="3"/>
      <c r="AJ139" s="3"/>
      <c r="AK139" s="3"/>
      <c r="AL139" s="5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</row>
    <row r="140" customFormat="false" ht="15" hidden="false" customHeight="false" outlineLevel="0" collapsed="false">
      <c r="A140" s="3"/>
      <c r="B140" s="3"/>
      <c r="C140" s="3"/>
      <c r="D140" s="3"/>
      <c r="E140" s="3"/>
      <c r="F140" s="3"/>
      <c r="G140" s="4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4"/>
      <c r="AH140" s="5"/>
      <c r="AI140" s="3"/>
      <c r="AJ140" s="3"/>
      <c r="AK140" s="3"/>
      <c r="AL140" s="5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</row>
    <row r="141" customFormat="false" ht="15" hidden="false" customHeight="false" outlineLevel="0" collapsed="false">
      <c r="A141" s="3"/>
      <c r="B141" s="3"/>
      <c r="C141" s="3"/>
      <c r="D141" s="3"/>
      <c r="E141" s="3"/>
      <c r="F141" s="3"/>
      <c r="G141" s="4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4"/>
      <c r="AH141" s="5"/>
      <c r="AI141" s="3"/>
      <c r="AJ141" s="3"/>
      <c r="AK141" s="3"/>
      <c r="AL141" s="5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</row>
    <row r="142" customFormat="false" ht="15" hidden="false" customHeight="false" outlineLevel="0" collapsed="false">
      <c r="A142" s="3"/>
      <c r="B142" s="3"/>
      <c r="C142" s="3"/>
      <c r="D142" s="3"/>
      <c r="E142" s="3"/>
      <c r="F142" s="3"/>
      <c r="G142" s="4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4"/>
      <c r="AH142" s="5"/>
      <c r="AI142" s="3"/>
      <c r="AJ142" s="3"/>
      <c r="AK142" s="3"/>
      <c r="AL142" s="5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</row>
    <row r="143" customFormat="false" ht="15" hidden="false" customHeight="false" outlineLevel="0" collapsed="false">
      <c r="A143" s="3"/>
      <c r="B143" s="3"/>
      <c r="C143" s="3"/>
      <c r="D143" s="3"/>
      <c r="E143" s="3"/>
      <c r="F143" s="3"/>
      <c r="G143" s="4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4"/>
      <c r="AH143" s="5"/>
      <c r="AI143" s="3"/>
      <c r="AJ143" s="3"/>
      <c r="AK143" s="3"/>
      <c r="AL143" s="5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</row>
    <row r="144" customFormat="false" ht="15" hidden="false" customHeight="false" outlineLevel="0" collapsed="false">
      <c r="A144" s="3"/>
      <c r="B144" s="3"/>
      <c r="C144" s="3"/>
      <c r="D144" s="3"/>
      <c r="E144" s="3"/>
      <c r="F144" s="3"/>
      <c r="G144" s="4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4"/>
      <c r="AH144" s="5"/>
      <c r="AI144" s="3"/>
      <c r="AJ144" s="3"/>
      <c r="AK144" s="3"/>
      <c r="AL144" s="5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</row>
    <row r="145" customFormat="false" ht="15" hidden="false" customHeight="false" outlineLevel="0" collapsed="false">
      <c r="A145" s="3"/>
      <c r="B145" s="3"/>
      <c r="C145" s="3"/>
      <c r="D145" s="3"/>
      <c r="E145" s="3"/>
      <c r="F145" s="3"/>
      <c r="G145" s="4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4"/>
      <c r="AH145" s="5"/>
      <c r="AI145" s="3"/>
      <c r="AJ145" s="3"/>
      <c r="AK145" s="3"/>
      <c r="AL145" s="5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</row>
    <row r="146" customFormat="false" ht="15" hidden="false" customHeight="false" outlineLevel="0" collapsed="false">
      <c r="A146" s="3"/>
      <c r="B146" s="3"/>
      <c r="C146" s="3"/>
      <c r="D146" s="3"/>
      <c r="E146" s="3"/>
      <c r="F146" s="3"/>
      <c r="G146" s="4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4"/>
      <c r="AH146" s="5"/>
      <c r="AI146" s="3"/>
      <c r="AJ146" s="3"/>
      <c r="AK146" s="3"/>
      <c r="AL146" s="5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</row>
    <row r="147" customFormat="false" ht="15" hidden="false" customHeight="false" outlineLevel="0" collapsed="false">
      <c r="A147" s="3"/>
      <c r="B147" s="3"/>
      <c r="C147" s="3"/>
      <c r="D147" s="3"/>
      <c r="E147" s="3"/>
      <c r="F147" s="3"/>
      <c r="G147" s="4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4"/>
      <c r="AH147" s="5"/>
      <c r="AI147" s="3"/>
      <c r="AJ147" s="3"/>
      <c r="AK147" s="3"/>
      <c r="AL147" s="5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</row>
    <row r="148" customFormat="false" ht="15" hidden="false" customHeight="false" outlineLevel="0" collapsed="false">
      <c r="A148" s="3"/>
      <c r="B148" s="3"/>
      <c r="C148" s="3"/>
      <c r="D148" s="3"/>
      <c r="E148" s="3"/>
      <c r="F148" s="3"/>
      <c r="G148" s="4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4"/>
      <c r="AH148" s="5"/>
      <c r="AI148" s="3"/>
      <c r="AJ148" s="3"/>
      <c r="AK148" s="3"/>
      <c r="AL148" s="5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</row>
    <row r="149" customFormat="false" ht="15" hidden="false" customHeight="false" outlineLevel="0" collapsed="false">
      <c r="A149" s="3"/>
      <c r="B149" s="3"/>
      <c r="C149" s="3"/>
      <c r="D149" s="3"/>
      <c r="E149" s="3"/>
      <c r="F149" s="3"/>
      <c r="G149" s="4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4"/>
      <c r="AH149" s="5"/>
      <c r="AI149" s="3"/>
      <c r="AJ149" s="3"/>
      <c r="AK149" s="3"/>
      <c r="AL149" s="5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</row>
    <row r="150" customFormat="false" ht="15" hidden="false" customHeight="false" outlineLevel="0" collapsed="false">
      <c r="A150" s="3"/>
      <c r="B150" s="3"/>
      <c r="C150" s="3"/>
      <c r="D150" s="3"/>
      <c r="E150" s="3"/>
      <c r="F150" s="3"/>
      <c r="G150" s="4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4"/>
      <c r="AH150" s="5"/>
      <c r="AI150" s="3"/>
      <c r="AJ150" s="3"/>
      <c r="AK150" s="3"/>
      <c r="AL150" s="5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</row>
    <row r="151" customFormat="false" ht="15" hidden="false" customHeight="false" outlineLevel="0" collapsed="false">
      <c r="A151" s="3"/>
      <c r="B151" s="3"/>
      <c r="C151" s="3"/>
      <c r="D151" s="3"/>
      <c r="E151" s="3"/>
      <c r="F151" s="3"/>
      <c r="G151" s="4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4"/>
      <c r="AH151" s="5"/>
      <c r="AI151" s="3"/>
      <c r="AJ151" s="3"/>
      <c r="AK151" s="3"/>
      <c r="AL151" s="5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</row>
    <row r="152" customFormat="false" ht="15" hidden="false" customHeight="false" outlineLevel="0" collapsed="false">
      <c r="A152" s="3"/>
      <c r="B152" s="3"/>
      <c r="C152" s="3"/>
      <c r="D152" s="3"/>
      <c r="E152" s="3"/>
      <c r="F152" s="3"/>
      <c r="G152" s="4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4"/>
      <c r="AH152" s="5"/>
      <c r="AI152" s="3"/>
      <c r="AJ152" s="3"/>
      <c r="AK152" s="3"/>
      <c r="AL152" s="5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</row>
    <row r="153" customFormat="false" ht="15" hidden="false" customHeight="false" outlineLevel="0" collapsed="false">
      <c r="A153" s="3"/>
      <c r="B153" s="3"/>
      <c r="C153" s="3"/>
      <c r="D153" s="3"/>
      <c r="E153" s="3"/>
      <c r="F153" s="3"/>
      <c r="G153" s="4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4"/>
      <c r="AH153" s="5"/>
      <c r="AI153" s="3"/>
      <c r="AJ153" s="3"/>
      <c r="AK153" s="3"/>
      <c r="AL153" s="5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</row>
    <row r="154" customFormat="false" ht="15" hidden="false" customHeight="false" outlineLevel="0" collapsed="false">
      <c r="A154" s="3"/>
      <c r="B154" s="3"/>
      <c r="C154" s="3"/>
      <c r="D154" s="3"/>
      <c r="E154" s="3"/>
      <c r="F154" s="3"/>
      <c r="G154" s="4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4"/>
      <c r="AH154" s="5"/>
      <c r="AI154" s="3"/>
      <c r="AJ154" s="3"/>
      <c r="AK154" s="3"/>
      <c r="AL154" s="5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</row>
    <row r="155" customFormat="false" ht="15" hidden="false" customHeight="false" outlineLevel="0" collapsed="false">
      <c r="A155" s="3"/>
      <c r="B155" s="3"/>
      <c r="C155" s="3"/>
      <c r="D155" s="3"/>
      <c r="E155" s="3"/>
      <c r="F155" s="3"/>
      <c r="G155" s="4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4"/>
      <c r="AH155" s="5"/>
      <c r="AI155" s="3"/>
      <c r="AJ155" s="3"/>
      <c r="AK155" s="3"/>
      <c r="AL155" s="5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</row>
    <row r="156" customFormat="false" ht="15" hidden="false" customHeight="false" outlineLevel="0" collapsed="false">
      <c r="A156" s="3"/>
      <c r="B156" s="3"/>
      <c r="C156" s="3"/>
      <c r="D156" s="3"/>
      <c r="E156" s="3"/>
      <c r="F156" s="3"/>
      <c r="G156" s="4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4"/>
      <c r="AH156" s="5"/>
      <c r="AI156" s="3"/>
      <c r="AJ156" s="3"/>
      <c r="AK156" s="3"/>
      <c r="AL156" s="5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</row>
    <row r="157" customFormat="false" ht="15" hidden="false" customHeight="false" outlineLevel="0" collapsed="false">
      <c r="A157" s="3"/>
      <c r="B157" s="3"/>
      <c r="C157" s="3"/>
      <c r="D157" s="3"/>
      <c r="E157" s="3"/>
      <c r="F157" s="3"/>
      <c r="G157" s="4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4"/>
      <c r="AH157" s="5"/>
      <c r="AI157" s="3"/>
      <c r="AJ157" s="3"/>
      <c r="AK157" s="3"/>
      <c r="AL157" s="5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</row>
    <row r="158" customFormat="false" ht="15" hidden="false" customHeight="false" outlineLevel="0" collapsed="false">
      <c r="A158" s="3"/>
      <c r="B158" s="3"/>
      <c r="C158" s="3"/>
      <c r="D158" s="3"/>
      <c r="E158" s="3"/>
      <c r="F158" s="3"/>
      <c r="G158" s="4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4"/>
      <c r="AH158" s="5"/>
      <c r="AI158" s="3"/>
      <c r="AJ158" s="3"/>
      <c r="AK158" s="3"/>
      <c r="AL158" s="5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</row>
    <row r="159" customFormat="false" ht="15" hidden="false" customHeight="false" outlineLevel="0" collapsed="false">
      <c r="A159" s="3"/>
      <c r="B159" s="3"/>
      <c r="C159" s="3"/>
      <c r="D159" s="3"/>
      <c r="E159" s="3"/>
      <c r="F159" s="3"/>
      <c r="G159" s="4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4"/>
      <c r="AH159" s="5"/>
      <c r="AI159" s="3"/>
      <c r="AJ159" s="3"/>
      <c r="AK159" s="3"/>
      <c r="AL159" s="5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</row>
    <row r="160" customFormat="false" ht="15" hidden="false" customHeight="false" outlineLevel="0" collapsed="false">
      <c r="A160" s="3"/>
      <c r="B160" s="3"/>
      <c r="C160" s="3"/>
      <c r="D160" s="3"/>
      <c r="E160" s="3"/>
      <c r="F160" s="3"/>
      <c r="G160" s="4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4"/>
      <c r="AH160" s="5"/>
      <c r="AI160" s="3"/>
      <c r="AJ160" s="3"/>
      <c r="AK160" s="3"/>
      <c r="AL160" s="5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</row>
    <row r="161" customFormat="false" ht="15" hidden="false" customHeight="false" outlineLevel="0" collapsed="false">
      <c r="A161" s="3"/>
      <c r="B161" s="3"/>
      <c r="C161" s="3"/>
      <c r="D161" s="3"/>
      <c r="E161" s="3"/>
      <c r="F161" s="3"/>
      <c r="G161" s="4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4"/>
      <c r="AH161" s="5"/>
      <c r="AI161" s="3"/>
      <c r="AJ161" s="3"/>
      <c r="AK161" s="3"/>
      <c r="AL161" s="5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</row>
    <row r="162" customFormat="false" ht="15" hidden="false" customHeight="false" outlineLevel="0" collapsed="false">
      <c r="A162" s="3"/>
      <c r="B162" s="3"/>
      <c r="C162" s="3"/>
      <c r="D162" s="3"/>
      <c r="E162" s="3"/>
      <c r="F162" s="3"/>
      <c r="G162" s="4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4"/>
      <c r="AH162" s="5"/>
      <c r="AI162" s="3"/>
      <c r="AJ162" s="3"/>
      <c r="AK162" s="3"/>
      <c r="AL162" s="5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</row>
    <row r="163" customFormat="false" ht="15" hidden="false" customHeight="false" outlineLevel="0" collapsed="false">
      <c r="A163" s="3"/>
      <c r="B163" s="3"/>
      <c r="C163" s="3"/>
      <c r="D163" s="3"/>
      <c r="E163" s="3"/>
      <c r="F163" s="3"/>
      <c r="G163" s="4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4"/>
      <c r="AH163" s="5"/>
      <c r="AI163" s="3"/>
      <c r="AJ163" s="3"/>
      <c r="AK163" s="3"/>
      <c r="AL163" s="5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</row>
    <row r="164" customFormat="false" ht="15" hidden="false" customHeight="false" outlineLevel="0" collapsed="false">
      <c r="A164" s="3"/>
      <c r="B164" s="3"/>
      <c r="C164" s="3"/>
      <c r="D164" s="3"/>
      <c r="E164" s="3"/>
      <c r="F164" s="3"/>
      <c r="G164" s="4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4"/>
      <c r="AH164" s="5"/>
      <c r="AI164" s="3"/>
      <c r="AJ164" s="3"/>
      <c r="AK164" s="3"/>
      <c r="AL164" s="5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</row>
    <row r="165" customFormat="false" ht="15" hidden="false" customHeight="false" outlineLevel="0" collapsed="false">
      <c r="A165" s="3"/>
      <c r="B165" s="3"/>
      <c r="C165" s="3"/>
      <c r="D165" s="3"/>
      <c r="E165" s="3"/>
      <c r="F165" s="3"/>
      <c r="G165" s="4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4"/>
      <c r="AH165" s="5"/>
      <c r="AI165" s="3"/>
      <c r="AJ165" s="3"/>
      <c r="AK165" s="3"/>
      <c r="AL165" s="5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</row>
    <row r="166" customFormat="false" ht="15" hidden="false" customHeight="false" outlineLevel="0" collapsed="false">
      <c r="A166" s="3"/>
      <c r="B166" s="3"/>
      <c r="C166" s="3"/>
      <c r="D166" s="3"/>
      <c r="E166" s="3"/>
      <c r="F166" s="3"/>
      <c r="G166" s="4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4"/>
      <c r="AH166" s="5"/>
      <c r="AI166" s="3"/>
      <c r="AJ166" s="3"/>
      <c r="AK166" s="3"/>
      <c r="AL166" s="5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</row>
    <row r="167" customFormat="false" ht="15" hidden="false" customHeight="false" outlineLevel="0" collapsed="false">
      <c r="A167" s="3"/>
      <c r="B167" s="3"/>
      <c r="C167" s="3"/>
      <c r="D167" s="3"/>
      <c r="E167" s="3"/>
      <c r="F167" s="3"/>
      <c r="G167" s="4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4"/>
      <c r="AH167" s="5"/>
      <c r="AI167" s="3"/>
      <c r="AJ167" s="3"/>
      <c r="AK167" s="3"/>
      <c r="AL167" s="5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</row>
    <row r="168" customFormat="false" ht="15" hidden="false" customHeight="false" outlineLevel="0" collapsed="false">
      <c r="A168" s="3"/>
      <c r="B168" s="3"/>
      <c r="C168" s="3"/>
      <c r="D168" s="3"/>
      <c r="E168" s="3"/>
      <c r="F168" s="3"/>
      <c r="G168" s="4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4"/>
      <c r="AH168" s="5"/>
      <c r="AI168" s="3"/>
      <c r="AJ168" s="3"/>
      <c r="AK168" s="3"/>
      <c r="AL168" s="5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</row>
    <row r="169" customFormat="false" ht="15" hidden="false" customHeight="false" outlineLevel="0" collapsed="false">
      <c r="A169" s="3"/>
      <c r="B169" s="3"/>
      <c r="C169" s="3"/>
      <c r="D169" s="3"/>
      <c r="E169" s="3"/>
      <c r="F169" s="3"/>
      <c r="G169" s="4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4"/>
      <c r="AH169" s="5"/>
      <c r="AI169" s="3"/>
      <c r="AJ169" s="3"/>
      <c r="AK169" s="3"/>
      <c r="AL169" s="5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</row>
    <row r="170" customFormat="false" ht="15" hidden="false" customHeight="false" outlineLevel="0" collapsed="false">
      <c r="A170" s="3"/>
      <c r="B170" s="3"/>
      <c r="C170" s="3"/>
      <c r="D170" s="3"/>
      <c r="E170" s="3"/>
      <c r="F170" s="3"/>
      <c r="G170" s="4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4"/>
      <c r="AH170" s="5"/>
      <c r="AI170" s="3"/>
      <c r="AJ170" s="3"/>
      <c r="AK170" s="3"/>
      <c r="AL170" s="5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</row>
    <row r="171" customFormat="false" ht="15" hidden="false" customHeight="false" outlineLevel="0" collapsed="false">
      <c r="A171" s="3"/>
      <c r="B171" s="3"/>
      <c r="C171" s="3"/>
      <c r="D171" s="3"/>
      <c r="E171" s="3"/>
      <c r="F171" s="3"/>
      <c r="G171" s="4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4"/>
      <c r="AH171" s="5"/>
      <c r="AI171" s="3"/>
      <c r="AJ171" s="3"/>
      <c r="AK171" s="3"/>
      <c r="AL171" s="5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</row>
    <row r="172" customFormat="false" ht="15" hidden="false" customHeight="false" outlineLevel="0" collapsed="false">
      <c r="A172" s="3"/>
      <c r="B172" s="3"/>
      <c r="C172" s="3"/>
      <c r="D172" s="3"/>
      <c r="E172" s="3"/>
      <c r="F172" s="3"/>
      <c r="G172" s="4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4"/>
      <c r="AH172" s="5"/>
      <c r="AI172" s="3"/>
      <c r="AJ172" s="3"/>
      <c r="AK172" s="3"/>
      <c r="AL172" s="5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</row>
    <row r="173" customFormat="false" ht="15" hidden="false" customHeight="false" outlineLevel="0" collapsed="false">
      <c r="A173" s="3"/>
      <c r="B173" s="3"/>
      <c r="C173" s="3"/>
      <c r="D173" s="3"/>
      <c r="E173" s="3"/>
      <c r="F173" s="3"/>
      <c r="G173" s="4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4"/>
      <c r="AH173" s="5"/>
      <c r="AI173" s="3"/>
      <c r="AJ173" s="3"/>
      <c r="AK173" s="3"/>
      <c r="AL173" s="5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</row>
    <row r="174" customFormat="false" ht="15" hidden="false" customHeight="false" outlineLevel="0" collapsed="false">
      <c r="A174" s="3"/>
      <c r="B174" s="3"/>
      <c r="C174" s="3"/>
      <c r="D174" s="3"/>
      <c r="E174" s="3"/>
      <c r="F174" s="3"/>
      <c r="G174" s="4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4"/>
      <c r="AH174" s="5"/>
      <c r="AI174" s="3"/>
      <c r="AJ174" s="3"/>
      <c r="AK174" s="3"/>
      <c r="AL174" s="5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</row>
    <row r="175" customFormat="false" ht="15" hidden="false" customHeight="false" outlineLevel="0" collapsed="false">
      <c r="A175" s="3"/>
      <c r="B175" s="3"/>
      <c r="C175" s="3"/>
      <c r="D175" s="3"/>
      <c r="E175" s="3"/>
      <c r="F175" s="3"/>
      <c r="G175" s="4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4"/>
      <c r="AH175" s="5"/>
      <c r="AI175" s="3"/>
      <c r="AJ175" s="3"/>
      <c r="AK175" s="3"/>
      <c r="AL175" s="5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</row>
    <row r="176" customFormat="false" ht="15" hidden="false" customHeight="false" outlineLevel="0" collapsed="false">
      <c r="A176" s="3"/>
      <c r="B176" s="3"/>
      <c r="C176" s="3"/>
      <c r="D176" s="3"/>
      <c r="E176" s="3"/>
      <c r="F176" s="3"/>
      <c r="G176" s="4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4"/>
      <c r="AH176" s="5"/>
      <c r="AI176" s="3"/>
      <c r="AJ176" s="3"/>
      <c r="AK176" s="3"/>
      <c r="AL176" s="5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</row>
    <row r="177" customFormat="false" ht="15" hidden="false" customHeight="false" outlineLevel="0" collapsed="false">
      <c r="A177" s="3"/>
      <c r="B177" s="3"/>
      <c r="C177" s="3"/>
      <c r="D177" s="3"/>
      <c r="E177" s="3"/>
      <c r="F177" s="3"/>
      <c r="G177" s="4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4"/>
      <c r="AH177" s="5"/>
      <c r="AI177" s="3"/>
      <c r="AJ177" s="3"/>
      <c r="AK177" s="3"/>
      <c r="AL177" s="5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</row>
    <row r="178" customFormat="false" ht="15" hidden="false" customHeight="false" outlineLevel="0" collapsed="false">
      <c r="A178" s="3"/>
      <c r="B178" s="3"/>
      <c r="C178" s="3"/>
      <c r="D178" s="3"/>
      <c r="E178" s="3"/>
      <c r="F178" s="3"/>
      <c r="G178" s="4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4"/>
      <c r="AH178" s="5"/>
      <c r="AI178" s="3"/>
      <c r="AJ178" s="3"/>
      <c r="AK178" s="3"/>
      <c r="AL178" s="5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</row>
    <row r="179" customFormat="false" ht="15" hidden="false" customHeight="false" outlineLevel="0" collapsed="false">
      <c r="A179" s="3"/>
      <c r="B179" s="3"/>
      <c r="C179" s="3"/>
      <c r="D179" s="3"/>
      <c r="E179" s="3"/>
      <c r="F179" s="3"/>
      <c r="G179" s="4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4"/>
      <c r="AH179" s="5"/>
      <c r="AI179" s="3"/>
      <c r="AJ179" s="3"/>
      <c r="AK179" s="3"/>
      <c r="AL179" s="5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</row>
    <row r="180" customFormat="false" ht="15" hidden="false" customHeight="false" outlineLevel="0" collapsed="false">
      <c r="A180" s="3"/>
      <c r="B180" s="3"/>
      <c r="C180" s="3"/>
      <c r="D180" s="3"/>
      <c r="E180" s="3"/>
      <c r="F180" s="3"/>
      <c r="G180" s="4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4"/>
      <c r="AH180" s="5"/>
      <c r="AI180" s="3"/>
      <c r="AJ180" s="3"/>
      <c r="AK180" s="3"/>
      <c r="AL180" s="5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</row>
    <row r="181" customFormat="false" ht="15" hidden="false" customHeight="false" outlineLevel="0" collapsed="false">
      <c r="A181" s="3"/>
      <c r="B181" s="3"/>
      <c r="C181" s="3"/>
      <c r="D181" s="3"/>
      <c r="E181" s="3"/>
      <c r="F181" s="3"/>
      <c r="G181" s="4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4"/>
      <c r="AH181" s="5"/>
      <c r="AI181" s="3"/>
      <c r="AJ181" s="3"/>
      <c r="AK181" s="3"/>
      <c r="AL181" s="5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</row>
    <row r="182" customFormat="false" ht="15" hidden="false" customHeight="false" outlineLevel="0" collapsed="false">
      <c r="A182" s="3"/>
      <c r="B182" s="3"/>
      <c r="C182" s="3"/>
      <c r="D182" s="3"/>
      <c r="E182" s="3"/>
      <c r="F182" s="3"/>
      <c r="G182" s="4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4"/>
      <c r="AH182" s="5"/>
      <c r="AI182" s="3"/>
      <c r="AJ182" s="3"/>
      <c r="AK182" s="3"/>
      <c r="AL182" s="5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</row>
    <row r="183" customFormat="false" ht="15" hidden="false" customHeight="false" outlineLevel="0" collapsed="false">
      <c r="A183" s="3"/>
      <c r="B183" s="3"/>
      <c r="C183" s="3"/>
      <c r="D183" s="3"/>
      <c r="E183" s="3"/>
      <c r="F183" s="3"/>
      <c r="G183" s="4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4"/>
      <c r="AH183" s="5"/>
      <c r="AI183" s="3"/>
      <c r="AJ183" s="3"/>
      <c r="AK183" s="3"/>
      <c r="AL183" s="5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</row>
    <row r="184" customFormat="false" ht="15" hidden="false" customHeight="false" outlineLevel="0" collapsed="false">
      <c r="A184" s="3"/>
      <c r="B184" s="3"/>
      <c r="C184" s="3"/>
      <c r="D184" s="3"/>
      <c r="E184" s="3"/>
      <c r="F184" s="3"/>
      <c r="G184" s="4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4"/>
      <c r="AH184" s="5"/>
      <c r="AI184" s="3"/>
      <c r="AJ184" s="3"/>
      <c r="AK184" s="3"/>
      <c r="AL184" s="5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</row>
    <row r="185" customFormat="false" ht="15" hidden="false" customHeight="false" outlineLevel="0" collapsed="false">
      <c r="A185" s="3"/>
      <c r="B185" s="3"/>
      <c r="C185" s="3"/>
      <c r="D185" s="3"/>
      <c r="E185" s="3"/>
      <c r="F185" s="3"/>
      <c r="G185" s="4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4"/>
      <c r="AH185" s="5"/>
      <c r="AI185" s="3"/>
      <c r="AJ185" s="3"/>
      <c r="AK185" s="3"/>
      <c r="AL185" s="5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</row>
    <row r="186" customFormat="false" ht="15" hidden="false" customHeight="false" outlineLevel="0" collapsed="false">
      <c r="A186" s="3"/>
      <c r="B186" s="3"/>
      <c r="C186" s="3"/>
      <c r="D186" s="3"/>
      <c r="E186" s="3"/>
      <c r="F186" s="3"/>
      <c r="G186" s="4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4"/>
      <c r="AH186" s="5"/>
      <c r="AI186" s="3"/>
      <c r="AJ186" s="3"/>
      <c r="AK186" s="3"/>
      <c r="AL186" s="5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</row>
    <row r="187" customFormat="false" ht="15" hidden="false" customHeight="false" outlineLevel="0" collapsed="false">
      <c r="A187" s="3"/>
      <c r="B187" s="3"/>
      <c r="C187" s="3"/>
      <c r="D187" s="3"/>
      <c r="E187" s="3"/>
      <c r="F187" s="3"/>
      <c r="G187" s="4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4"/>
      <c r="AH187" s="5"/>
      <c r="AI187" s="3"/>
      <c r="AJ187" s="3"/>
      <c r="AK187" s="3"/>
      <c r="AL187" s="5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</row>
    <row r="188" customFormat="false" ht="15" hidden="false" customHeight="false" outlineLevel="0" collapsed="false">
      <c r="A188" s="3"/>
      <c r="B188" s="3"/>
      <c r="C188" s="3"/>
      <c r="D188" s="3"/>
      <c r="E188" s="3"/>
      <c r="F188" s="3"/>
      <c r="G188" s="4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4"/>
      <c r="AH188" s="5"/>
      <c r="AI188" s="3"/>
      <c r="AJ188" s="3"/>
      <c r="AK188" s="3"/>
      <c r="AL188" s="5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</row>
    <row r="189" customFormat="false" ht="15" hidden="false" customHeight="false" outlineLevel="0" collapsed="false">
      <c r="A189" s="3"/>
      <c r="B189" s="3"/>
      <c r="C189" s="3"/>
      <c r="D189" s="3"/>
      <c r="E189" s="3"/>
      <c r="F189" s="3"/>
      <c r="G189" s="4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4"/>
      <c r="AH189" s="5"/>
      <c r="AI189" s="3"/>
      <c r="AJ189" s="3"/>
      <c r="AK189" s="3"/>
      <c r="AL189" s="5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</row>
    <row r="190" customFormat="false" ht="15" hidden="false" customHeight="false" outlineLevel="0" collapsed="false">
      <c r="A190" s="3"/>
      <c r="B190" s="3"/>
      <c r="C190" s="3"/>
      <c r="D190" s="3"/>
      <c r="E190" s="3"/>
      <c r="F190" s="3"/>
      <c r="G190" s="4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4"/>
      <c r="AH190" s="5"/>
      <c r="AI190" s="3"/>
      <c r="AJ190" s="3"/>
      <c r="AK190" s="3"/>
      <c r="AL190" s="5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</row>
    <row r="191" customFormat="false" ht="15" hidden="false" customHeight="false" outlineLevel="0" collapsed="false">
      <c r="A191" s="3"/>
      <c r="B191" s="3"/>
      <c r="C191" s="3"/>
      <c r="D191" s="3"/>
      <c r="E191" s="3"/>
      <c r="F191" s="3"/>
      <c r="G191" s="4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4"/>
      <c r="AH191" s="5"/>
      <c r="AI191" s="3"/>
      <c r="AJ191" s="3"/>
      <c r="AK191" s="3"/>
      <c r="AL191" s="5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</row>
    <row r="192" customFormat="false" ht="15" hidden="false" customHeight="false" outlineLevel="0" collapsed="false">
      <c r="A192" s="3"/>
      <c r="B192" s="3"/>
      <c r="C192" s="3"/>
      <c r="D192" s="3"/>
      <c r="E192" s="3"/>
      <c r="F192" s="3"/>
      <c r="G192" s="4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4"/>
      <c r="AH192" s="5"/>
      <c r="AI192" s="3"/>
      <c r="AJ192" s="3"/>
      <c r="AK192" s="3"/>
      <c r="AL192" s="5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</row>
    <row r="193" customFormat="false" ht="15" hidden="false" customHeight="false" outlineLevel="0" collapsed="false">
      <c r="A193" s="3"/>
      <c r="B193" s="3"/>
      <c r="C193" s="3"/>
      <c r="D193" s="3"/>
      <c r="E193" s="3"/>
      <c r="F193" s="3"/>
      <c r="G193" s="4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4"/>
      <c r="AH193" s="5"/>
      <c r="AI193" s="3"/>
      <c r="AJ193" s="3"/>
      <c r="AK193" s="3"/>
      <c r="AL193" s="5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</row>
    <row r="194" customFormat="false" ht="15" hidden="false" customHeight="false" outlineLevel="0" collapsed="false">
      <c r="A194" s="3"/>
      <c r="B194" s="3"/>
      <c r="C194" s="3"/>
      <c r="D194" s="3"/>
      <c r="E194" s="3"/>
      <c r="F194" s="3"/>
      <c r="G194" s="4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4"/>
      <c r="AH194" s="5"/>
      <c r="AI194" s="3"/>
      <c r="AJ194" s="3"/>
      <c r="AK194" s="3"/>
      <c r="AL194" s="5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</row>
    <row r="195" customFormat="false" ht="15" hidden="false" customHeight="false" outlineLevel="0" collapsed="false">
      <c r="A195" s="3"/>
      <c r="B195" s="3"/>
      <c r="C195" s="3"/>
      <c r="D195" s="3"/>
      <c r="E195" s="3"/>
      <c r="F195" s="3"/>
      <c r="G195" s="4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4"/>
      <c r="AH195" s="5"/>
      <c r="AI195" s="3"/>
      <c r="AJ195" s="3"/>
      <c r="AK195" s="3"/>
      <c r="AL195" s="5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</row>
    <row r="196" customFormat="false" ht="15" hidden="false" customHeight="false" outlineLevel="0" collapsed="false">
      <c r="A196" s="3"/>
      <c r="B196" s="3"/>
      <c r="C196" s="3"/>
      <c r="D196" s="3"/>
      <c r="E196" s="3"/>
      <c r="F196" s="3"/>
      <c r="G196" s="4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4"/>
      <c r="AH196" s="5"/>
      <c r="AI196" s="3"/>
      <c r="AJ196" s="3"/>
      <c r="AK196" s="3"/>
      <c r="AL196" s="5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</row>
    <row r="197" customFormat="false" ht="15" hidden="false" customHeight="false" outlineLevel="0" collapsed="false">
      <c r="A197" s="3"/>
      <c r="B197" s="3"/>
      <c r="C197" s="3"/>
      <c r="D197" s="3"/>
      <c r="E197" s="3"/>
      <c r="F197" s="3"/>
      <c r="G197" s="4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4"/>
      <c r="AH197" s="5"/>
      <c r="AI197" s="3"/>
      <c r="AJ197" s="3"/>
      <c r="AK197" s="3"/>
      <c r="AL197" s="5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</row>
    <row r="198" customFormat="false" ht="15" hidden="false" customHeight="false" outlineLevel="0" collapsed="false">
      <c r="A198" s="3"/>
      <c r="B198" s="3"/>
      <c r="C198" s="3"/>
      <c r="D198" s="3"/>
      <c r="E198" s="3"/>
      <c r="F198" s="3"/>
      <c r="G198" s="4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4"/>
      <c r="AH198" s="5"/>
      <c r="AI198" s="3"/>
      <c r="AJ198" s="3"/>
      <c r="AK198" s="3"/>
      <c r="AL198" s="5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</row>
    <row r="199" customFormat="false" ht="15" hidden="false" customHeight="false" outlineLevel="0" collapsed="false">
      <c r="A199" s="3"/>
      <c r="B199" s="3"/>
      <c r="C199" s="3"/>
      <c r="D199" s="3"/>
      <c r="E199" s="3"/>
      <c r="F199" s="3"/>
      <c r="G199" s="4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4"/>
      <c r="AH199" s="5"/>
      <c r="AI199" s="3"/>
      <c r="AJ199" s="3"/>
      <c r="AK199" s="3"/>
      <c r="AL199" s="5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</row>
    <row r="200" customFormat="false" ht="15" hidden="false" customHeight="false" outlineLevel="0" collapsed="false">
      <c r="A200" s="3"/>
      <c r="B200" s="3"/>
      <c r="C200" s="3"/>
      <c r="D200" s="3"/>
      <c r="E200" s="3"/>
      <c r="F200" s="3"/>
      <c r="G200" s="4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4"/>
      <c r="AH200" s="5"/>
      <c r="AI200" s="3"/>
      <c r="AJ200" s="3"/>
      <c r="AK200" s="3"/>
      <c r="AL200" s="5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</row>
    <row r="201" customFormat="false" ht="15" hidden="false" customHeight="false" outlineLevel="0" collapsed="false">
      <c r="A201" s="3"/>
      <c r="B201" s="3"/>
      <c r="C201" s="3"/>
      <c r="D201" s="3"/>
      <c r="E201" s="3"/>
      <c r="F201" s="3"/>
      <c r="G201" s="4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4"/>
      <c r="AH201" s="5"/>
      <c r="AI201" s="3"/>
      <c r="AJ201" s="3"/>
      <c r="AK201" s="3"/>
      <c r="AL201" s="5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</row>
    <row r="202" customFormat="false" ht="15" hidden="false" customHeight="false" outlineLevel="0" collapsed="false">
      <c r="A202" s="3"/>
      <c r="B202" s="3"/>
      <c r="C202" s="3"/>
      <c r="D202" s="3"/>
      <c r="E202" s="3"/>
      <c r="F202" s="3"/>
      <c r="G202" s="4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4"/>
      <c r="AH202" s="5"/>
      <c r="AI202" s="3"/>
      <c r="AJ202" s="3"/>
      <c r="AK202" s="3"/>
      <c r="AL202" s="5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</row>
    <row r="203" customFormat="false" ht="15" hidden="false" customHeight="false" outlineLevel="0" collapsed="false">
      <c r="A203" s="3"/>
      <c r="B203" s="3"/>
      <c r="C203" s="3"/>
      <c r="D203" s="3"/>
      <c r="E203" s="3"/>
      <c r="F203" s="3"/>
      <c r="G203" s="4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4"/>
      <c r="AH203" s="5"/>
      <c r="AI203" s="3"/>
      <c r="AJ203" s="3"/>
      <c r="AK203" s="3"/>
      <c r="AL203" s="5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</row>
    <row r="204" customFormat="false" ht="15" hidden="false" customHeight="false" outlineLevel="0" collapsed="false">
      <c r="A204" s="3"/>
      <c r="B204" s="3"/>
      <c r="C204" s="3"/>
      <c r="D204" s="3"/>
      <c r="E204" s="3"/>
      <c r="F204" s="3"/>
      <c r="G204" s="4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4"/>
      <c r="AH204" s="5"/>
      <c r="AI204" s="3"/>
      <c r="AJ204" s="3"/>
      <c r="AK204" s="3"/>
      <c r="AL204" s="5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</row>
    <row r="205" customFormat="false" ht="15" hidden="false" customHeight="false" outlineLevel="0" collapsed="false">
      <c r="A205" s="3"/>
      <c r="B205" s="3"/>
      <c r="C205" s="3"/>
      <c r="D205" s="3"/>
      <c r="E205" s="3"/>
      <c r="F205" s="3"/>
      <c r="G205" s="4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4"/>
      <c r="AH205" s="5"/>
      <c r="AI205" s="3"/>
      <c r="AJ205" s="3"/>
      <c r="AK205" s="3"/>
      <c r="AL205" s="5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</row>
    <row r="206" customFormat="false" ht="15" hidden="false" customHeight="false" outlineLevel="0" collapsed="false">
      <c r="A206" s="3"/>
      <c r="B206" s="3"/>
      <c r="C206" s="3"/>
      <c r="D206" s="3"/>
      <c r="E206" s="3"/>
      <c r="F206" s="3"/>
      <c r="G206" s="4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4"/>
      <c r="AH206" s="5"/>
      <c r="AI206" s="3"/>
      <c r="AJ206" s="3"/>
      <c r="AK206" s="3"/>
      <c r="AL206" s="5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</row>
    <row r="207" customFormat="false" ht="15" hidden="false" customHeight="false" outlineLevel="0" collapsed="false">
      <c r="A207" s="3"/>
      <c r="B207" s="3"/>
      <c r="C207" s="3"/>
      <c r="D207" s="3"/>
      <c r="E207" s="3"/>
      <c r="F207" s="3"/>
      <c r="G207" s="4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4"/>
      <c r="AH207" s="5"/>
      <c r="AI207" s="3"/>
      <c r="AJ207" s="3"/>
      <c r="AK207" s="3"/>
      <c r="AL207" s="5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</row>
    <row r="208" customFormat="false" ht="15" hidden="false" customHeight="false" outlineLevel="0" collapsed="false">
      <c r="A208" s="3"/>
      <c r="B208" s="3"/>
      <c r="C208" s="3"/>
      <c r="D208" s="3"/>
      <c r="E208" s="3"/>
      <c r="F208" s="3"/>
      <c r="G208" s="4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4"/>
      <c r="AH208" s="5"/>
      <c r="AI208" s="3"/>
      <c r="AJ208" s="3"/>
      <c r="AK208" s="3"/>
      <c r="AL208" s="5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</row>
    <row r="209" customFormat="false" ht="15" hidden="false" customHeight="false" outlineLevel="0" collapsed="false">
      <c r="A209" s="3"/>
      <c r="B209" s="3"/>
      <c r="C209" s="3"/>
      <c r="D209" s="3"/>
      <c r="E209" s="3"/>
      <c r="F209" s="3"/>
      <c r="G209" s="4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4"/>
      <c r="AH209" s="5"/>
      <c r="AI209" s="3"/>
      <c r="AJ209" s="3"/>
      <c r="AK209" s="3"/>
      <c r="AL209" s="5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</row>
    <row r="210" customFormat="false" ht="15" hidden="false" customHeight="false" outlineLevel="0" collapsed="false">
      <c r="A210" s="3"/>
      <c r="B210" s="3"/>
      <c r="C210" s="3"/>
      <c r="D210" s="3"/>
      <c r="E210" s="3"/>
      <c r="F210" s="3"/>
      <c r="G210" s="4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4"/>
      <c r="AH210" s="5"/>
      <c r="AI210" s="3"/>
      <c r="AJ210" s="3"/>
      <c r="AK210" s="3"/>
      <c r="AL210" s="5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</row>
    <row r="211" customFormat="false" ht="15" hidden="false" customHeight="false" outlineLevel="0" collapsed="false">
      <c r="A211" s="3"/>
      <c r="B211" s="3"/>
      <c r="C211" s="3"/>
      <c r="D211" s="3"/>
      <c r="E211" s="3"/>
      <c r="F211" s="3"/>
      <c r="G211" s="4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4"/>
      <c r="AH211" s="5"/>
      <c r="AI211" s="3"/>
      <c r="AJ211" s="3"/>
      <c r="AK211" s="3"/>
      <c r="AL211" s="5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</row>
    <row r="212" customFormat="false" ht="15" hidden="false" customHeight="false" outlineLevel="0" collapsed="false">
      <c r="A212" s="3"/>
      <c r="B212" s="3"/>
      <c r="C212" s="3"/>
      <c r="D212" s="3"/>
      <c r="E212" s="3"/>
      <c r="F212" s="3"/>
      <c r="G212" s="4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4"/>
      <c r="AH212" s="5"/>
      <c r="AI212" s="3"/>
      <c r="AJ212" s="3"/>
      <c r="AK212" s="3"/>
      <c r="AL212" s="5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</row>
    <row r="213" customFormat="false" ht="15" hidden="false" customHeight="false" outlineLevel="0" collapsed="false">
      <c r="A213" s="3"/>
      <c r="B213" s="3"/>
      <c r="C213" s="3"/>
      <c r="D213" s="3"/>
      <c r="E213" s="3"/>
      <c r="F213" s="3"/>
      <c r="G213" s="4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4"/>
      <c r="AH213" s="5"/>
      <c r="AI213" s="3"/>
      <c r="AJ213" s="3"/>
      <c r="AK213" s="3"/>
      <c r="AL213" s="5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</row>
    <row r="214" customFormat="false" ht="15" hidden="false" customHeight="false" outlineLevel="0" collapsed="false">
      <c r="A214" s="3"/>
      <c r="B214" s="3"/>
      <c r="C214" s="3"/>
      <c r="D214" s="3"/>
      <c r="E214" s="3"/>
      <c r="F214" s="3"/>
      <c r="G214" s="4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4"/>
      <c r="AH214" s="5"/>
      <c r="AI214" s="3"/>
      <c r="AJ214" s="3"/>
      <c r="AK214" s="3"/>
      <c r="AL214" s="5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</row>
    <row r="215" customFormat="false" ht="15" hidden="false" customHeight="false" outlineLevel="0" collapsed="false">
      <c r="A215" s="3"/>
      <c r="B215" s="3"/>
      <c r="C215" s="3"/>
      <c r="D215" s="3"/>
      <c r="E215" s="3"/>
      <c r="F215" s="3"/>
      <c r="G215" s="4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4"/>
      <c r="AH215" s="5"/>
      <c r="AI215" s="3"/>
      <c r="AJ215" s="3"/>
      <c r="AK215" s="3"/>
      <c r="AL215" s="5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</row>
    <row r="216" customFormat="false" ht="15" hidden="false" customHeight="false" outlineLevel="0" collapsed="false">
      <c r="A216" s="3"/>
      <c r="B216" s="3"/>
      <c r="C216" s="3"/>
      <c r="D216" s="3"/>
      <c r="E216" s="3"/>
      <c r="F216" s="3"/>
      <c r="G216" s="4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4"/>
      <c r="AH216" s="5"/>
      <c r="AI216" s="3"/>
      <c r="AJ216" s="3"/>
      <c r="AK216" s="3"/>
      <c r="AL216" s="5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</row>
    <row r="217" customFormat="false" ht="15" hidden="false" customHeight="false" outlineLevel="0" collapsed="false">
      <c r="A217" s="3"/>
      <c r="B217" s="3"/>
      <c r="C217" s="3"/>
      <c r="D217" s="3"/>
      <c r="E217" s="3"/>
      <c r="F217" s="3"/>
      <c r="G217" s="4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4"/>
      <c r="AH217" s="5"/>
      <c r="AI217" s="3"/>
      <c r="AJ217" s="3"/>
      <c r="AK217" s="3"/>
      <c r="AL217" s="5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</row>
    <row r="218" customFormat="false" ht="15" hidden="false" customHeight="false" outlineLevel="0" collapsed="false">
      <c r="A218" s="3"/>
      <c r="B218" s="3"/>
      <c r="C218" s="3"/>
      <c r="D218" s="3"/>
      <c r="E218" s="3"/>
      <c r="F218" s="3"/>
      <c r="G218" s="4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4"/>
      <c r="AH218" s="5"/>
      <c r="AI218" s="3"/>
      <c r="AJ218" s="3"/>
      <c r="AK218" s="3"/>
      <c r="AL218" s="5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</row>
    <row r="219" customFormat="false" ht="15" hidden="false" customHeight="false" outlineLevel="0" collapsed="false">
      <c r="A219" s="3"/>
      <c r="B219" s="3"/>
      <c r="C219" s="3"/>
      <c r="D219" s="3"/>
      <c r="E219" s="3"/>
      <c r="F219" s="3"/>
      <c r="G219" s="4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4"/>
      <c r="AH219" s="5"/>
      <c r="AI219" s="3"/>
      <c r="AJ219" s="3"/>
      <c r="AK219" s="3"/>
      <c r="AL219" s="5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</row>
    <row r="220" customFormat="false" ht="15" hidden="false" customHeight="false" outlineLevel="0" collapsed="false">
      <c r="A220" s="3"/>
      <c r="B220" s="3"/>
      <c r="C220" s="3"/>
      <c r="D220" s="3"/>
      <c r="E220" s="3"/>
      <c r="F220" s="3"/>
      <c r="G220" s="4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4"/>
      <c r="AH220" s="5"/>
      <c r="AI220" s="3"/>
      <c r="AJ220" s="3"/>
      <c r="AK220" s="3"/>
      <c r="AL220" s="5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</row>
    <row r="221" customFormat="false" ht="15" hidden="false" customHeight="false" outlineLevel="0" collapsed="false">
      <c r="A221" s="3"/>
      <c r="B221" s="3"/>
      <c r="C221" s="3"/>
      <c r="D221" s="3"/>
      <c r="E221" s="3"/>
      <c r="F221" s="3"/>
      <c r="G221" s="4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4"/>
      <c r="AH221" s="5"/>
      <c r="AI221" s="3"/>
      <c r="AJ221" s="3"/>
      <c r="AK221" s="3"/>
      <c r="AL221" s="5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</row>
    <row r="222" customFormat="false" ht="15" hidden="false" customHeight="false" outlineLevel="0" collapsed="false">
      <c r="A222" s="3"/>
      <c r="B222" s="3"/>
      <c r="C222" s="3"/>
      <c r="D222" s="3"/>
      <c r="E222" s="3"/>
      <c r="F222" s="3"/>
      <c r="G222" s="4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4"/>
      <c r="AH222" s="5"/>
      <c r="AI222" s="3"/>
      <c r="AJ222" s="3"/>
      <c r="AK222" s="3"/>
      <c r="AL222" s="5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</row>
    <row r="223" customFormat="false" ht="15" hidden="false" customHeight="false" outlineLevel="0" collapsed="false">
      <c r="A223" s="3"/>
      <c r="B223" s="3"/>
      <c r="C223" s="3"/>
      <c r="D223" s="3"/>
      <c r="E223" s="3"/>
      <c r="F223" s="3"/>
      <c r="G223" s="4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4"/>
      <c r="AH223" s="5"/>
      <c r="AI223" s="3"/>
      <c r="AJ223" s="3"/>
      <c r="AK223" s="3"/>
      <c r="AL223" s="5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</row>
    <row r="224" customFormat="false" ht="15" hidden="false" customHeight="false" outlineLevel="0" collapsed="false">
      <c r="A224" s="3"/>
      <c r="B224" s="3"/>
      <c r="C224" s="3"/>
      <c r="D224" s="3"/>
      <c r="E224" s="3"/>
      <c r="F224" s="3"/>
      <c r="G224" s="4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4"/>
      <c r="AH224" s="5"/>
      <c r="AI224" s="3"/>
      <c r="AJ224" s="3"/>
      <c r="AK224" s="3"/>
      <c r="AL224" s="5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</row>
    <row r="225" customFormat="false" ht="15" hidden="false" customHeight="false" outlineLevel="0" collapsed="false">
      <c r="A225" s="3"/>
      <c r="B225" s="3"/>
      <c r="C225" s="3"/>
      <c r="D225" s="3"/>
      <c r="E225" s="3"/>
      <c r="F225" s="3"/>
      <c r="G225" s="4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4"/>
      <c r="AH225" s="5"/>
      <c r="AI225" s="3"/>
      <c r="AJ225" s="3"/>
      <c r="AK225" s="3"/>
      <c r="AL225" s="5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</row>
    <row r="226" customFormat="false" ht="15" hidden="false" customHeight="false" outlineLevel="0" collapsed="false">
      <c r="A226" s="3"/>
      <c r="B226" s="3"/>
      <c r="C226" s="3"/>
      <c r="D226" s="3"/>
      <c r="E226" s="3"/>
      <c r="F226" s="3"/>
      <c r="G226" s="4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4"/>
      <c r="AH226" s="5"/>
      <c r="AI226" s="3"/>
      <c r="AJ226" s="3"/>
      <c r="AK226" s="3"/>
      <c r="AL226" s="5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</row>
    <row r="227" customFormat="false" ht="15" hidden="false" customHeight="false" outlineLevel="0" collapsed="false">
      <c r="A227" s="3"/>
      <c r="B227" s="3"/>
      <c r="C227" s="3"/>
      <c r="D227" s="3"/>
      <c r="E227" s="3"/>
      <c r="F227" s="3"/>
      <c r="G227" s="4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4"/>
      <c r="AH227" s="5"/>
      <c r="AI227" s="3"/>
      <c r="AJ227" s="3"/>
      <c r="AK227" s="3"/>
      <c r="AL227" s="5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</row>
    <row r="228" customFormat="false" ht="15" hidden="false" customHeight="false" outlineLevel="0" collapsed="false">
      <c r="A228" s="3"/>
      <c r="B228" s="3"/>
      <c r="C228" s="3"/>
      <c r="D228" s="3"/>
      <c r="E228" s="3"/>
      <c r="F228" s="3"/>
      <c r="G228" s="4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4"/>
      <c r="AH228" s="5"/>
      <c r="AI228" s="3"/>
      <c r="AJ228" s="3"/>
      <c r="AK228" s="3"/>
      <c r="AL228" s="5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</row>
    <row r="229" customFormat="false" ht="15" hidden="false" customHeight="false" outlineLevel="0" collapsed="false">
      <c r="A229" s="3"/>
      <c r="B229" s="3"/>
      <c r="C229" s="3"/>
      <c r="D229" s="3"/>
      <c r="E229" s="3"/>
      <c r="F229" s="3"/>
      <c r="G229" s="4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4"/>
      <c r="AH229" s="5"/>
      <c r="AI229" s="3"/>
      <c r="AJ229" s="3"/>
      <c r="AK229" s="3"/>
      <c r="AL229" s="5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</row>
    <row r="230" customFormat="false" ht="15" hidden="false" customHeight="false" outlineLevel="0" collapsed="false">
      <c r="A230" s="3"/>
      <c r="B230" s="3"/>
      <c r="C230" s="3"/>
      <c r="D230" s="3"/>
      <c r="E230" s="3"/>
      <c r="F230" s="3"/>
      <c r="G230" s="4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4"/>
      <c r="AH230" s="5"/>
      <c r="AI230" s="3"/>
      <c r="AJ230" s="3"/>
      <c r="AK230" s="3"/>
      <c r="AL230" s="5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</row>
    <row r="231" customFormat="false" ht="15" hidden="false" customHeight="false" outlineLevel="0" collapsed="false">
      <c r="A231" s="3"/>
      <c r="B231" s="3"/>
      <c r="C231" s="3"/>
      <c r="D231" s="3"/>
      <c r="E231" s="3"/>
      <c r="F231" s="3"/>
      <c r="G231" s="4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4"/>
      <c r="AH231" s="5"/>
      <c r="AI231" s="3"/>
      <c r="AJ231" s="3"/>
      <c r="AK231" s="3"/>
      <c r="AL231" s="5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</row>
    <row r="232" customFormat="false" ht="15" hidden="false" customHeight="false" outlineLevel="0" collapsed="false">
      <c r="A232" s="3"/>
      <c r="B232" s="3"/>
      <c r="C232" s="3"/>
      <c r="D232" s="3"/>
      <c r="E232" s="3"/>
      <c r="F232" s="3"/>
      <c r="G232" s="4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4"/>
      <c r="AH232" s="5"/>
      <c r="AI232" s="3"/>
      <c r="AJ232" s="3"/>
      <c r="AK232" s="3"/>
      <c r="AL232" s="5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</row>
    <row r="233" customFormat="false" ht="15" hidden="false" customHeight="false" outlineLevel="0" collapsed="false">
      <c r="A233" s="3"/>
      <c r="B233" s="3"/>
      <c r="C233" s="3"/>
      <c r="D233" s="3"/>
      <c r="E233" s="3"/>
      <c r="F233" s="3"/>
      <c r="G233" s="4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4"/>
      <c r="AH233" s="5"/>
      <c r="AI233" s="3"/>
      <c r="AJ233" s="3"/>
      <c r="AK233" s="3"/>
      <c r="AL233" s="5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</row>
    <row r="234" customFormat="false" ht="15" hidden="false" customHeight="false" outlineLevel="0" collapsed="false">
      <c r="A234" s="3"/>
      <c r="B234" s="3"/>
      <c r="C234" s="3"/>
      <c r="D234" s="3"/>
      <c r="E234" s="3"/>
      <c r="F234" s="3"/>
      <c r="G234" s="4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4"/>
      <c r="AH234" s="5"/>
      <c r="AI234" s="3"/>
      <c r="AJ234" s="3"/>
      <c r="AK234" s="3"/>
      <c r="AL234" s="5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</row>
    <row r="235" customFormat="false" ht="15" hidden="false" customHeight="false" outlineLevel="0" collapsed="false">
      <c r="A235" s="3"/>
      <c r="B235" s="3"/>
      <c r="C235" s="3"/>
      <c r="D235" s="3"/>
      <c r="E235" s="3"/>
      <c r="F235" s="3"/>
      <c r="G235" s="4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4"/>
      <c r="AH235" s="5"/>
      <c r="AI235" s="3"/>
      <c r="AJ235" s="3"/>
      <c r="AK235" s="3"/>
      <c r="AL235" s="5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</row>
    <row r="236" customFormat="false" ht="15" hidden="false" customHeight="false" outlineLevel="0" collapsed="false">
      <c r="A236" s="3"/>
      <c r="B236" s="3"/>
      <c r="C236" s="3"/>
      <c r="D236" s="3"/>
      <c r="E236" s="3"/>
      <c r="F236" s="3"/>
      <c r="G236" s="4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4"/>
      <c r="AH236" s="5"/>
      <c r="AI236" s="3"/>
      <c r="AJ236" s="3"/>
      <c r="AK236" s="3"/>
      <c r="AL236" s="5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</row>
    <row r="237" customFormat="false" ht="15" hidden="false" customHeight="false" outlineLevel="0" collapsed="false">
      <c r="A237" s="3"/>
      <c r="B237" s="3"/>
      <c r="C237" s="3"/>
      <c r="D237" s="3"/>
      <c r="E237" s="3"/>
      <c r="F237" s="3"/>
      <c r="G237" s="4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4"/>
      <c r="AH237" s="5"/>
      <c r="AI237" s="3"/>
      <c r="AJ237" s="3"/>
      <c r="AK237" s="3"/>
      <c r="AL237" s="5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</row>
    <row r="238" customFormat="false" ht="15" hidden="false" customHeight="false" outlineLevel="0" collapsed="false">
      <c r="A238" s="3"/>
      <c r="B238" s="3"/>
      <c r="C238" s="3"/>
      <c r="D238" s="3"/>
      <c r="E238" s="3"/>
      <c r="F238" s="3"/>
      <c r="G238" s="4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4"/>
      <c r="AH238" s="5"/>
      <c r="AI238" s="3"/>
      <c r="AJ238" s="3"/>
      <c r="AK238" s="3"/>
      <c r="AL238" s="5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</row>
    <row r="239" customFormat="false" ht="15" hidden="false" customHeight="false" outlineLevel="0" collapsed="false">
      <c r="A239" s="3"/>
      <c r="B239" s="3"/>
      <c r="C239" s="3"/>
      <c r="D239" s="3"/>
      <c r="E239" s="3"/>
      <c r="F239" s="3"/>
      <c r="G239" s="4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4"/>
      <c r="AH239" s="5"/>
      <c r="AI239" s="3"/>
      <c r="AJ239" s="3"/>
      <c r="AK239" s="3"/>
      <c r="AL239" s="5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</row>
    <row r="240" customFormat="false" ht="15" hidden="false" customHeight="false" outlineLevel="0" collapsed="false">
      <c r="A240" s="3"/>
      <c r="B240" s="3"/>
      <c r="C240" s="3"/>
      <c r="D240" s="3"/>
      <c r="E240" s="3"/>
      <c r="F240" s="3"/>
      <c r="G240" s="4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4"/>
      <c r="AH240" s="5"/>
      <c r="AI240" s="3"/>
      <c r="AJ240" s="3"/>
      <c r="AK240" s="3"/>
      <c r="AL240" s="5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</row>
    <row r="241" customFormat="false" ht="15" hidden="false" customHeight="false" outlineLevel="0" collapsed="false">
      <c r="A241" s="3"/>
      <c r="B241" s="3"/>
      <c r="C241" s="3"/>
      <c r="D241" s="3"/>
      <c r="E241" s="3"/>
      <c r="F241" s="3"/>
      <c r="G241" s="4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4"/>
      <c r="AH241" s="5"/>
      <c r="AI241" s="3"/>
      <c r="AJ241" s="3"/>
      <c r="AK241" s="3"/>
      <c r="AL241" s="5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</row>
    <row r="242" customFormat="false" ht="15" hidden="false" customHeight="false" outlineLevel="0" collapsed="false">
      <c r="A242" s="3"/>
      <c r="B242" s="3"/>
      <c r="C242" s="3"/>
      <c r="D242" s="3"/>
      <c r="E242" s="3"/>
      <c r="F242" s="3"/>
      <c r="G242" s="4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4"/>
      <c r="AH242" s="5"/>
      <c r="AI242" s="3"/>
      <c r="AJ242" s="3"/>
      <c r="AK242" s="3"/>
      <c r="AL242" s="5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</row>
    <row r="243" customFormat="false" ht="15" hidden="false" customHeight="false" outlineLevel="0" collapsed="false">
      <c r="A243" s="3"/>
      <c r="B243" s="3"/>
      <c r="C243" s="3"/>
      <c r="D243" s="3"/>
      <c r="E243" s="3"/>
      <c r="F243" s="3"/>
      <c r="G243" s="4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4"/>
      <c r="AH243" s="5"/>
      <c r="AI243" s="3"/>
      <c r="AJ243" s="3"/>
      <c r="AK243" s="3"/>
      <c r="AL243" s="5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</row>
    <row r="244" customFormat="false" ht="15" hidden="false" customHeight="false" outlineLevel="0" collapsed="false">
      <c r="A244" s="3"/>
      <c r="B244" s="3"/>
      <c r="C244" s="3"/>
      <c r="D244" s="3"/>
      <c r="E244" s="3"/>
      <c r="F244" s="3"/>
      <c r="G244" s="4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4"/>
      <c r="AH244" s="5"/>
      <c r="AI244" s="3"/>
      <c r="AJ244" s="3"/>
      <c r="AK244" s="3"/>
      <c r="AL244" s="5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</row>
    <row r="245" customFormat="false" ht="15" hidden="false" customHeight="false" outlineLevel="0" collapsed="false">
      <c r="A245" s="3"/>
      <c r="B245" s="3"/>
      <c r="C245" s="3"/>
      <c r="D245" s="3"/>
      <c r="E245" s="3"/>
      <c r="F245" s="3"/>
      <c r="G245" s="4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4"/>
      <c r="AH245" s="5"/>
      <c r="AI245" s="3"/>
      <c r="AJ245" s="3"/>
      <c r="AK245" s="3"/>
      <c r="AL245" s="5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</row>
    <row r="246" customFormat="false" ht="15" hidden="false" customHeight="false" outlineLevel="0" collapsed="false">
      <c r="A246" s="3"/>
      <c r="B246" s="3"/>
      <c r="C246" s="3"/>
      <c r="D246" s="3"/>
      <c r="E246" s="3"/>
      <c r="F246" s="3"/>
      <c r="G246" s="4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4"/>
      <c r="AH246" s="5"/>
      <c r="AI246" s="3"/>
      <c r="AJ246" s="3"/>
      <c r="AK246" s="3"/>
      <c r="AL246" s="5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</row>
    <row r="247" customFormat="false" ht="15" hidden="false" customHeight="false" outlineLevel="0" collapsed="false">
      <c r="A247" s="3"/>
      <c r="B247" s="3"/>
      <c r="C247" s="3"/>
      <c r="D247" s="3"/>
      <c r="E247" s="3"/>
      <c r="F247" s="3"/>
      <c r="G247" s="4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4"/>
      <c r="AH247" s="5"/>
      <c r="AI247" s="3"/>
      <c r="AJ247" s="3"/>
      <c r="AK247" s="3"/>
      <c r="AL247" s="5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</row>
    <row r="248" customFormat="false" ht="15" hidden="false" customHeight="false" outlineLevel="0" collapsed="false">
      <c r="A248" s="3"/>
      <c r="B248" s="3"/>
      <c r="C248" s="3"/>
      <c r="D248" s="3"/>
      <c r="E248" s="3"/>
      <c r="F248" s="3"/>
      <c r="G248" s="4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4"/>
      <c r="AH248" s="5"/>
      <c r="AI248" s="3"/>
      <c r="AJ248" s="3"/>
      <c r="AK248" s="3"/>
      <c r="AL248" s="5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</row>
    <row r="249" customFormat="false" ht="15" hidden="false" customHeight="false" outlineLevel="0" collapsed="false">
      <c r="A249" s="3"/>
      <c r="B249" s="3"/>
      <c r="C249" s="3"/>
      <c r="D249" s="3"/>
      <c r="E249" s="3"/>
      <c r="F249" s="3"/>
      <c r="G249" s="4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4"/>
      <c r="AH249" s="5"/>
      <c r="AI249" s="3"/>
      <c r="AJ249" s="3"/>
      <c r="AK249" s="3"/>
      <c r="AL249" s="5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</row>
    <row r="250" customFormat="false" ht="15" hidden="false" customHeight="false" outlineLevel="0" collapsed="false">
      <c r="A250" s="3"/>
      <c r="B250" s="3"/>
      <c r="C250" s="3"/>
      <c r="D250" s="3"/>
      <c r="E250" s="3"/>
      <c r="F250" s="3"/>
      <c r="G250" s="4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4"/>
      <c r="AH250" s="5"/>
      <c r="AI250" s="3"/>
      <c r="AJ250" s="3"/>
      <c r="AK250" s="3"/>
      <c r="AL250" s="5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</row>
    <row r="251" customFormat="false" ht="15" hidden="false" customHeight="false" outlineLevel="0" collapsed="false">
      <c r="A251" s="3"/>
      <c r="B251" s="3"/>
      <c r="C251" s="3"/>
      <c r="D251" s="3"/>
      <c r="E251" s="3"/>
      <c r="F251" s="3"/>
      <c r="G251" s="4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4"/>
      <c r="AH251" s="5"/>
      <c r="AI251" s="3"/>
      <c r="AJ251" s="3"/>
      <c r="AK251" s="3"/>
      <c r="AL251" s="5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</row>
    <row r="252" customFormat="false" ht="15" hidden="false" customHeight="false" outlineLevel="0" collapsed="false">
      <c r="A252" s="3"/>
      <c r="B252" s="3"/>
      <c r="C252" s="3"/>
      <c r="D252" s="3"/>
      <c r="E252" s="3"/>
      <c r="F252" s="3"/>
      <c r="G252" s="4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4"/>
      <c r="AH252" s="5"/>
      <c r="AI252" s="3"/>
      <c r="AJ252" s="3"/>
      <c r="AK252" s="3"/>
      <c r="AL252" s="5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</row>
    <row r="253" customFormat="false" ht="15" hidden="false" customHeight="false" outlineLevel="0" collapsed="false">
      <c r="A253" s="3"/>
      <c r="B253" s="3"/>
      <c r="C253" s="3"/>
      <c r="D253" s="3"/>
      <c r="E253" s="3"/>
      <c r="F253" s="3"/>
      <c r="G253" s="4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4"/>
      <c r="AH253" s="5"/>
      <c r="AI253" s="3"/>
      <c r="AJ253" s="3"/>
      <c r="AK253" s="3"/>
      <c r="AL253" s="5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</row>
    <row r="254" customFormat="false" ht="15" hidden="false" customHeight="false" outlineLevel="0" collapsed="false">
      <c r="A254" s="3"/>
      <c r="B254" s="3"/>
      <c r="C254" s="3"/>
      <c r="D254" s="3"/>
      <c r="E254" s="3"/>
      <c r="F254" s="3"/>
      <c r="G254" s="4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4"/>
      <c r="AH254" s="5"/>
      <c r="AI254" s="3"/>
      <c r="AJ254" s="3"/>
      <c r="AK254" s="3"/>
      <c r="AL254" s="5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</row>
    <row r="255" customFormat="false" ht="15" hidden="false" customHeight="false" outlineLevel="0" collapsed="false">
      <c r="A255" s="3"/>
      <c r="B255" s="3"/>
      <c r="C255" s="3"/>
      <c r="D255" s="3"/>
      <c r="E255" s="3"/>
      <c r="F255" s="3"/>
      <c r="G255" s="4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4"/>
      <c r="AH255" s="5"/>
      <c r="AI255" s="3"/>
      <c r="AJ255" s="3"/>
      <c r="AK255" s="3"/>
      <c r="AL255" s="5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</row>
    <row r="256" customFormat="false" ht="15" hidden="false" customHeight="false" outlineLevel="0" collapsed="false">
      <c r="A256" s="3"/>
      <c r="B256" s="3"/>
      <c r="C256" s="3"/>
      <c r="D256" s="3"/>
      <c r="E256" s="3"/>
      <c r="F256" s="3"/>
      <c r="G256" s="4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4"/>
      <c r="AH256" s="5"/>
      <c r="AI256" s="3"/>
      <c r="AJ256" s="3"/>
      <c r="AK256" s="3"/>
      <c r="AL256" s="5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</row>
    <row r="257" customFormat="false" ht="15" hidden="false" customHeight="false" outlineLevel="0" collapsed="false">
      <c r="A257" s="3"/>
      <c r="B257" s="3"/>
      <c r="C257" s="3"/>
      <c r="D257" s="3"/>
      <c r="E257" s="3"/>
      <c r="F257" s="3"/>
      <c r="G257" s="4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4"/>
      <c r="AH257" s="5"/>
      <c r="AI257" s="3"/>
      <c r="AJ257" s="3"/>
      <c r="AK257" s="3"/>
      <c r="AL257" s="5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</row>
    <row r="258" customFormat="false" ht="15" hidden="false" customHeight="false" outlineLevel="0" collapsed="false">
      <c r="A258" s="3"/>
      <c r="B258" s="3"/>
      <c r="C258" s="3"/>
      <c r="D258" s="3"/>
      <c r="E258" s="3"/>
      <c r="F258" s="3"/>
      <c r="G258" s="4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4"/>
      <c r="AH258" s="5"/>
      <c r="AI258" s="3"/>
      <c r="AJ258" s="3"/>
      <c r="AK258" s="3"/>
      <c r="AL258" s="5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</row>
    <row r="259" customFormat="false" ht="15" hidden="false" customHeight="false" outlineLevel="0" collapsed="false">
      <c r="A259" s="3"/>
      <c r="B259" s="3"/>
      <c r="C259" s="3"/>
      <c r="D259" s="3"/>
      <c r="E259" s="3"/>
      <c r="F259" s="3"/>
      <c r="G259" s="4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4"/>
      <c r="AH259" s="5"/>
      <c r="AI259" s="3"/>
      <c r="AJ259" s="3"/>
      <c r="AK259" s="3"/>
      <c r="AL259" s="5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</row>
    <row r="260" customFormat="false" ht="15" hidden="false" customHeight="false" outlineLevel="0" collapsed="false">
      <c r="A260" s="3"/>
      <c r="B260" s="3"/>
      <c r="C260" s="3"/>
      <c r="D260" s="3"/>
      <c r="E260" s="3"/>
      <c r="F260" s="3"/>
      <c r="G260" s="4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4"/>
      <c r="AH260" s="5"/>
      <c r="AI260" s="3"/>
      <c r="AJ260" s="3"/>
      <c r="AK260" s="3"/>
      <c r="AL260" s="5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</row>
    <row r="261" customFormat="false" ht="15" hidden="false" customHeight="false" outlineLevel="0" collapsed="false">
      <c r="A261" s="3"/>
      <c r="B261" s="3"/>
      <c r="C261" s="3"/>
      <c r="D261" s="3"/>
      <c r="E261" s="3"/>
      <c r="F261" s="3"/>
      <c r="G261" s="4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4"/>
      <c r="AH261" s="5"/>
      <c r="AI261" s="3"/>
      <c r="AJ261" s="3"/>
      <c r="AK261" s="3"/>
      <c r="AL261" s="5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</row>
    <row r="262" customFormat="false" ht="15" hidden="false" customHeight="false" outlineLevel="0" collapsed="false">
      <c r="A262" s="3"/>
      <c r="B262" s="3"/>
      <c r="C262" s="3"/>
      <c r="D262" s="3"/>
      <c r="E262" s="3"/>
      <c r="F262" s="3"/>
      <c r="G262" s="4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4"/>
      <c r="AH262" s="5"/>
      <c r="AI262" s="3"/>
      <c r="AJ262" s="3"/>
      <c r="AK262" s="3"/>
      <c r="AL262" s="5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</row>
    <row r="263" customFormat="false" ht="15" hidden="false" customHeight="false" outlineLevel="0" collapsed="false">
      <c r="A263" s="3"/>
      <c r="B263" s="3"/>
      <c r="C263" s="3"/>
      <c r="D263" s="3"/>
      <c r="E263" s="3"/>
      <c r="F263" s="3"/>
      <c r="G263" s="4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4"/>
      <c r="AH263" s="5"/>
      <c r="AI263" s="3"/>
      <c r="AJ263" s="3"/>
      <c r="AK263" s="3"/>
      <c r="AL263" s="5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</row>
    <row r="264" customFormat="false" ht="15" hidden="false" customHeight="false" outlineLevel="0" collapsed="false">
      <c r="A264" s="3"/>
      <c r="B264" s="3"/>
      <c r="C264" s="3"/>
      <c r="D264" s="3"/>
      <c r="E264" s="3"/>
      <c r="F264" s="3"/>
      <c r="G264" s="4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4"/>
      <c r="AH264" s="5"/>
      <c r="AI264" s="3"/>
      <c r="AJ264" s="3"/>
      <c r="AK264" s="3"/>
      <c r="AL264" s="5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</row>
    <row r="265" customFormat="false" ht="15" hidden="false" customHeight="false" outlineLevel="0" collapsed="false">
      <c r="A265" s="3"/>
      <c r="B265" s="3"/>
      <c r="C265" s="3"/>
      <c r="D265" s="3"/>
      <c r="E265" s="3"/>
      <c r="F265" s="3"/>
      <c r="G265" s="4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4"/>
      <c r="AH265" s="5"/>
      <c r="AI265" s="3"/>
      <c r="AJ265" s="3"/>
      <c r="AK265" s="3"/>
      <c r="AL265" s="5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</row>
    <row r="266" customFormat="false" ht="15" hidden="false" customHeight="false" outlineLevel="0" collapsed="false">
      <c r="A266" s="3"/>
      <c r="B266" s="3"/>
      <c r="C266" s="3"/>
      <c r="D266" s="3"/>
      <c r="E266" s="3"/>
      <c r="F266" s="3"/>
      <c r="G266" s="4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4"/>
      <c r="AH266" s="5"/>
      <c r="AI266" s="3"/>
      <c r="AJ266" s="3"/>
      <c r="AK266" s="3"/>
      <c r="AL266" s="5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</row>
    <row r="267" customFormat="false" ht="15" hidden="false" customHeight="false" outlineLevel="0" collapsed="false">
      <c r="A267" s="3"/>
      <c r="B267" s="3"/>
      <c r="C267" s="3"/>
      <c r="D267" s="3"/>
      <c r="E267" s="3"/>
      <c r="F267" s="3"/>
      <c r="G267" s="4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4"/>
      <c r="AH267" s="5"/>
      <c r="AI267" s="3"/>
      <c r="AJ267" s="3"/>
      <c r="AK267" s="3"/>
      <c r="AL267" s="5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</row>
    <row r="268" customFormat="false" ht="15" hidden="false" customHeight="false" outlineLevel="0" collapsed="false">
      <c r="A268" s="3"/>
      <c r="B268" s="3"/>
      <c r="C268" s="3"/>
      <c r="D268" s="3"/>
      <c r="E268" s="3"/>
      <c r="F268" s="3"/>
      <c r="G268" s="4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4"/>
      <c r="AH268" s="5"/>
      <c r="AI268" s="3"/>
      <c r="AJ268" s="3"/>
      <c r="AK268" s="3"/>
      <c r="AL268" s="5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</row>
    <row r="269" customFormat="false" ht="15" hidden="false" customHeight="false" outlineLevel="0" collapsed="false">
      <c r="A269" s="3"/>
      <c r="B269" s="3"/>
      <c r="C269" s="3"/>
      <c r="D269" s="3"/>
      <c r="E269" s="3"/>
      <c r="F269" s="3"/>
      <c r="G269" s="4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4"/>
      <c r="AH269" s="5"/>
      <c r="AI269" s="3"/>
      <c r="AJ269" s="3"/>
      <c r="AK269" s="3"/>
      <c r="AL269" s="5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</row>
    <row r="270" customFormat="false" ht="15" hidden="false" customHeight="false" outlineLevel="0" collapsed="false">
      <c r="A270" s="3"/>
      <c r="B270" s="3"/>
      <c r="C270" s="3"/>
      <c r="D270" s="3"/>
      <c r="E270" s="3"/>
      <c r="F270" s="3"/>
      <c r="G270" s="4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4"/>
      <c r="AH270" s="5"/>
      <c r="AI270" s="3"/>
      <c r="AJ270" s="3"/>
      <c r="AK270" s="3"/>
      <c r="AL270" s="5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</row>
    <row r="271" customFormat="false" ht="15" hidden="false" customHeight="false" outlineLevel="0" collapsed="false">
      <c r="A271" s="3"/>
      <c r="B271" s="3"/>
      <c r="C271" s="3"/>
      <c r="D271" s="3"/>
      <c r="E271" s="3"/>
      <c r="F271" s="3"/>
      <c r="G271" s="4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4"/>
      <c r="AH271" s="5"/>
      <c r="AI271" s="3"/>
      <c r="AJ271" s="3"/>
      <c r="AK271" s="3"/>
      <c r="AL271" s="5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</row>
    <row r="272" customFormat="false" ht="15" hidden="false" customHeight="false" outlineLevel="0" collapsed="false">
      <c r="A272" s="3"/>
      <c r="B272" s="3"/>
      <c r="C272" s="3"/>
      <c r="D272" s="3"/>
      <c r="E272" s="3"/>
      <c r="F272" s="3"/>
      <c r="G272" s="4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4"/>
      <c r="AH272" s="5"/>
      <c r="AI272" s="3"/>
      <c r="AJ272" s="3"/>
      <c r="AK272" s="3"/>
      <c r="AL272" s="5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</row>
    <row r="273" customFormat="false" ht="15" hidden="false" customHeight="false" outlineLevel="0" collapsed="false">
      <c r="A273" s="3"/>
      <c r="B273" s="3"/>
      <c r="C273" s="3"/>
      <c r="D273" s="3"/>
      <c r="E273" s="3"/>
      <c r="F273" s="3"/>
      <c r="G273" s="4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4"/>
      <c r="AH273" s="5"/>
      <c r="AI273" s="3"/>
      <c r="AJ273" s="3"/>
      <c r="AK273" s="3"/>
      <c r="AL273" s="5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</row>
    <row r="274" customFormat="false" ht="15" hidden="false" customHeight="false" outlineLevel="0" collapsed="false">
      <c r="A274" s="3"/>
      <c r="B274" s="3"/>
      <c r="C274" s="3"/>
      <c r="D274" s="3"/>
      <c r="E274" s="3"/>
      <c r="F274" s="3"/>
      <c r="G274" s="4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4"/>
      <c r="AH274" s="5"/>
      <c r="AI274" s="3"/>
      <c r="AJ274" s="3"/>
      <c r="AK274" s="3"/>
      <c r="AL274" s="5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</row>
    <row r="275" customFormat="false" ht="15" hidden="false" customHeight="false" outlineLevel="0" collapsed="false">
      <c r="A275" s="3"/>
      <c r="B275" s="3"/>
      <c r="C275" s="3"/>
      <c r="D275" s="3"/>
      <c r="E275" s="3"/>
      <c r="F275" s="3"/>
      <c r="G275" s="4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4"/>
      <c r="AH275" s="5"/>
      <c r="AI275" s="3"/>
      <c r="AJ275" s="3"/>
      <c r="AK275" s="3"/>
      <c r="AL275" s="5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</row>
    <row r="276" customFormat="false" ht="15" hidden="false" customHeight="false" outlineLevel="0" collapsed="false">
      <c r="A276" s="3"/>
      <c r="B276" s="3"/>
      <c r="C276" s="3"/>
      <c r="D276" s="3"/>
      <c r="E276" s="3"/>
      <c r="F276" s="3"/>
      <c r="G276" s="4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4"/>
      <c r="AH276" s="5"/>
      <c r="AI276" s="3"/>
      <c r="AJ276" s="3"/>
      <c r="AK276" s="3"/>
      <c r="AL276" s="5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</row>
    <row r="277" customFormat="false" ht="15" hidden="false" customHeight="false" outlineLevel="0" collapsed="false">
      <c r="A277" s="3"/>
      <c r="B277" s="3"/>
      <c r="C277" s="3"/>
      <c r="D277" s="3"/>
      <c r="E277" s="3"/>
      <c r="F277" s="3"/>
      <c r="G277" s="4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4"/>
      <c r="AH277" s="5"/>
      <c r="AI277" s="3"/>
      <c r="AJ277" s="3"/>
      <c r="AK277" s="3"/>
      <c r="AL277" s="5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</row>
    <row r="278" customFormat="false" ht="15" hidden="false" customHeight="false" outlineLevel="0" collapsed="false">
      <c r="A278" s="3"/>
      <c r="B278" s="3"/>
      <c r="C278" s="3"/>
      <c r="D278" s="3"/>
      <c r="E278" s="3"/>
      <c r="F278" s="3"/>
      <c r="G278" s="4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4"/>
      <c r="AH278" s="5"/>
      <c r="AI278" s="3"/>
      <c r="AJ278" s="3"/>
      <c r="AK278" s="3"/>
      <c r="AL278" s="5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</row>
    <row r="279" customFormat="false" ht="15" hidden="false" customHeight="false" outlineLevel="0" collapsed="false">
      <c r="A279" s="3"/>
      <c r="B279" s="3"/>
      <c r="C279" s="3"/>
      <c r="D279" s="3"/>
      <c r="E279" s="3"/>
      <c r="F279" s="3"/>
      <c r="G279" s="4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4"/>
      <c r="AH279" s="5"/>
      <c r="AI279" s="3"/>
      <c r="AJ279" s="3"/>
      <c r="AK279" s="3"/>
      <c r="AL279" s="5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</row>
    <row r="280" customFormat="false" ht="15" hidden="false" customHeight="false" outlineLevel="0" collapsed="false">
      <c r="A280" s="3"/>
      <c r="B280" s="3"/>
      <c r="C280" s="3"/>
      <c r="D280" s="3"/>
      <c r="E280" s="3"/>
      <c r="F280" s="3"/>
      <c r="G280" s="4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4"/>
      <c r="AH280" s="5"/>
      <c r="AI280" s="3"/>
      <c r="AJ280" s="3"/>
      <c r="AK280" s="3"/>
      <c r="AL280" s="5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</row>
    <row r="281" customFormat="false" ht="15" hidden="false" customHeight="false" outlineLevel="0" collapsed="false">
      <c r="A281" s="3"/>
      <c r="B281" s="3"/>
      <c r="C281" s="3"/>
      <c r="D281" s="3"/>
      <c r="E281" s="3"/>
      <c r="F281" s="3"/>
      <c r="G281" s="4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4"/>
      <c r="AH281" s="5"/>
      <c r="AI281" s="3"/>
      <c r="AJ281" s="3"/>
      <c r="AK281" s="3"/>
      <c r="AL281" s="5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</row>
    <row r="282" customFormat="false" ht="15" hidden="false" customHeight="false" outlineLevel="0" collapsed="false">
      <c r="A282" s="3"/>
      <c r="B282" s="3"/>
      <c r="C282" s="3"/>
      <c r="D282" s="3"/>
      <c r="E282" s="3"/>
      <c r="F282" s="3"/>
      <c r="G282" s="4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4"/>
      <c r="AH282" s="5"/>
      <c r="AI282" s="3"/>
      <c r="AJ282" s="3"/>
      <c r="AK282" s="3"/>
      <c r="AL282" s="5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</row>
    <row r="283" customFormat="false" ht="15" hidden="false" customHeight="false" outlineLevel="0" collapsed="false">
      <c r="A283" s="3"/>
      <c r="B283" s="3"/>
      <c r="C283" s="3"/>
      <c r="D283" s="3"/>
      <c r="E283" s="3"/>
      <c r="F283" s="3"/>
      <c r="G283" s="4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4"/>
      <c r="AH283" s="5"/>
      <c r="AI283" s="3"/>
      <c r="AJ283" s="3"/>
      <c r="AK283" s="3"/>
      <c r="AL283" s="5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</row>
    <row r="284" customFormat="false" ht="15" hidden="false" customHeight="false" outlineLevel="0" collapsed="false">
      <c r="A284" s="3"/>
      <c r="B284" s="3"/>
      <c r="C284" s="3"/>
      <c r="D284" s="3"/>
      <c r="E284" s="3"/>
      <c r="F284" s="3"/>
      <c r="G284" s="4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4"/>
      <c r="AH284" s="5"/>
      <c r="AI284" s="3"/>
      <c r="AJ284" s="3"/>
      <c r="AK284" s="3"/>
      <c r="AL284" s="5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</row>
    <row r="285" customFormat="false" ht="15" hidden="false" customHeight="false" outlineLevel="0" collapsed="false">
      <c r="A285" s="3"/>
      <c r="B285" s="3"/>
      <c r="C285" s="3"/>
      <c r="D285" s="3"/>
      <c r="E285" s="3"/>
      <c r="F285" s="3"/>
      <c r="G285" s="4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4"/>
      <c r="AH285" s="5"/>
      <c r="AI285" s="3"/>
      <c r="AJ285" s="3"/>
      <c r="AK285" s="3"/>
      <c r="AL285" s="5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</row>
    <row r="286" customFormat="false" ht="15" hidden="false" customHeight="false" outlineLevel="0" collapsed="false">
      <c r="A286" s="3"/>
      <c r="B286" s="3"/>
      <c r="C286" s="3"/>
      <c r="D286" s="3"/>
      <c r="E286" s="3"/>
      <c r="F286" s="3"/>
      <c r="G286" s="4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4"/>
      <c r="AH286" s="5"/>
      <c r="AI286" s="3"/>
      <c r="AJ286" s="3"/>
      <c r="AK286" s="3"/>
      <c r="AL286" s="5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</row>
    <row r="287" customFormat="false" ht="15" hidden="false" customHeight="false" outlineLevel="0" collapsed="false">
      <c r="A287" s="3"/>
      <c r="B287" s="3"/>
      <c r="C287" s="3"/>
      <c r="D287" s="3"/>
      <c r="E287" s="3"/>
      <c r="F287" s="3"/>
      <c r="G287" s="4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4"/>
      <c r="AH287" s="5"/>
      <c r="AI287" s="3"/>
      <c r="AJ287" s="3"/>
      <c r="AK287" s="3"/>
      <c r="AL287" s="5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</row>
    <row r="288" customFormat="false" ht="15" hidden="false" customHeight="false" outlineLevel="0" collapsed="false">
      <c r="A288" s="3"/>
      <c r="B288" s="3"/>
      <c r="C288" s="3"/>
      <c r="D288" s="3"/>
      <c r="E288" s="3"/>
      <c r="F288" s="3"/>
      <c r="G288" s="4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4"/>
      <c r="AH288" s="5"/>
      <c r="AI288" s="3"/>
      <c r="AJ288" s="3"/>
      <c r="AK288" s="3"/>
      <c r="AL288" s="5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</row>
    <row r="289" customFormat="false" ht="15" hidden="false" customHeight="false" outlineLevel="0" collapsed="false">
      <c r="A289" s="3"/>
      <c r="B289" s="3"/>
      <c r="C289" s="3"/>
      <c r="D289" s="3"/>
      <c r="E289" s="3"/>
      <c r="F289" s="3"/>
      <c r="G289" s="4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4"/>
      <c r="AH289" s="5"/>
      <c r="AI289" s="3"/>
      <c r="AJ289" s="3"/>
      <c r="AK289" s="3"/>
      <c r="AL289" s="5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</row>
    <row r="290" customFormat="false" ht="15" hidden="false" customHeight="false" outlineLevel="0" collapsed="false">
      <c r="A290" s="3"/>
      <c r="B290" s="3"/>
      <c r="C290" s="3"/>
      <c r="D290" s="3"/>
      <c r="E290" s="3"/>
      <c r="F290" s="3"/>
      <c r="G290" s="4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4"/>
      <c r="AH290" s="5"/>
      <c r="AI290" s="3"/>
      <c r="AJ290" s="3"/>
      <c r="AK290" s="3"/>
      <c r="AL290" s="5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</row>
    <row r="291" customFormat="false" ht="15" hidden="false" customHeight="false" outlineLevel="0" collapsed="false">
      <c r="A291" s="3"/>
      <c r="B291" s="3"/>
      <c r="C291" s="3"/>
      <c r="D291" s="3"/>
      <c r="E291" s="3"/>
      <c r="F291" s="3"/>
      <c r="G291" s="4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4"/>
      <c r="AH291" s="5"/>
      <c r="AI291" s="3"/>
      <c r="AJ291" s="3"/>
      <c r="AK291" s="3"/>
      <c r="AL291" s="5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</row>
    <row r="292" customFormat="false" ht="15" hidden="false" customHeight="false" outlineLevel="0" collapsed="false">
      <c r="A292" s="3"/>
      <c r="B292" s="3"/>
      <c r="C292" s="3"/>
      <c r="D292" s="3"/>
      <c r="E292" s="3"/>
      <c r="F292" s="3"/>
      <c r="G292" s="4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4"/>
      <c r="AH292" s="5"/>
      <c r="AI292" s="3"/>
      <c r="AJ292" s="3"/>
      <c r="AK292" s="3"/>
      <c r="AL292" s="5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</row>
    <row r="293" customFormat="false" ht="15" hidden="false" customHeight="false" outlineLevel="0" collapsed="false">
      <c r="A293" s="3"/>
      <c r="B293" s="3"/>
      <c r="C293" s="3"/>
      <c r="D293" s="3"/>
      <c r="E293" s="3"/>
      <c r="F293" s="3"/>
      <c r="G293" s="4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4"/>
      <c r="AH293" s="5"/>
      <c r="AI293" s="3"/>
      <c r="AJ293" s="3"/>
      <c r="AK293" s="3"/>
      <c r="AL293" s="5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</row>
    <row r="294" customFormat="false" ht="15" hidden="false" customHeight="false" outlineLevel="0" collapsed="false">
      <c r="A294" s="3"/>
      <c r="B294" s="3"/>
      <c r="C294" s="3"/>
      <c r="D294" s="3"/>
      <c r="E294" s="3"/>
      <c r="F294" s="3"/>
      <c r="G294" s="4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4"/>
      <c r="AH294" s="5"/>
      <c r="AI294" s="3"/>
      <c r="AJ294" s="3"/>
      <c r="AK294" s="3"/>
      <c r="AL294" s="5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</row>
    <row r="295" customFormat="false" ht="15" hidden="false" customHeight="false" outlineLevel="0" collapsed="false">
      <c r="A295" s="3"/>
      <c r="B295" s="3"/>
      <c r="C295" s="3"/>
      <c r="D295" s="3"/>
      <c r="E295" s="3"/>
      <c r="F295" s="3"/>
      <c r="G295" s="4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4"/>
      <c r="AH295" s="5"/>
      <c r="AI295" s="3"/>
      <c r="AJ295" s="3"/>
      <c r="AK295" s="3"/>
      <c r="AL295" s="5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</row>
    <row r="296" customFormat="false" ht="15" hidden="false" customHeight="false" outlineLevel="0" collapsed="false">
      <c r="A296" s="3"/>
      <c r="B296" s="3"/>
      <c r="C296" s="3"/>
      <c r="D296" s="3"/>
      <c r="E296" s="3"/>
      <c r="F296" s="3"/>
      <c r="G296" s="4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4"/>
      <c r="AH296" s="5"/>
      <c r="AI296" s="3"/>
      <c r="AJ296" s="3"/>
      <c r="AK296" s="3"/>
      <c r="AL296" s="5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</row>
    <row r="297" customFormat="false" ht="15" hidden="false" customHeight="false" outlineLevel="0" collapsed="false">
      <c r="A297" s="3"/>
      <c r="B297" s="3"/>
      <c r="C297" s="3"/>
      <c r="D297" s="3"/>
      <c r="E297" s="3"/>
      <c r="F297" s="3"/>
      <c r="G297" s="4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4"/>
      <c r="AH297" s="5"/>
      <c r="AI297" s="3"/>
      <c r="AJ297" s="3"/>
      <c r="AK297" s="3"/>
      <c r="AL297" s="5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</row>
    <row r="298" customFormat="false" ht="15" hidden="false" customHeight="false" outlineLevel="0" collapsed="false">
      <c r="A298" s="3"/>
      <c r="B298" s="3"/>
      <c r="C298" s="3"/>
      <c r="D298" s="3"/>
      <c r="E298" s="3"/>
      <c r="F298" s="3"/>
      <c r="G298" s="4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4"/>
      <c r="AH298" s="5"/>
      <c r="AI298" s="3"/>
      <c r="AJ298" s="3"/>
      <c r="AK298" s="3"/>
      <c r="AL298" s="5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</row>
    <row r="299" customFormat="false" ht="15" hidden="false" customHeight="false" outlineLevel="0" collapsed="false">
      <c r="A299" s="3"/>
      <c r="B299" s="3"/>
      <c r="C299" s="3"/>
      <c r="D299" s="3"/>
      <c r="E299" s="3"/>
      <c r="F299" s="3"/>
      <c r="G299" s="4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4"/>
      <c r="AH299" s="5"/>
      <c r="AI299" s="3"/>
      <c r="AJ299" s="3"/>
      <c r="AK299" s="3"/>
      <c r="AL299" s="5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</row>
    <row r="300" customFormat="false" ht="15" hidden="false" customHeight="false" outlineLevel="0" collapsed="false">
      <c r="A300" s="3"/>
      <c r="B300" s="3"/>
      <c r="C300" s="3"/>
      <c r="D300" s="3"/>
      <c r="E300" s="3"/>
      <c r="F300" s="3"/>
      <c r="G300" s="4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4"/>
      <c r="AH300" s="5"/>
      <c r="AI300" s="3"/>
      <c r="AJ300" s="3"/>
      <c r="AK300" s="3"/>
      <c r="AL300" s="5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</row>
    <row r="301" customFormat="false" ht="15" hidden="false" customHeight="false" outlineLevel="0" collapsed="false">
      <c r="A301" s="3"/>
      <c r="B301" s="3"/>
      <c r="C301" s="3"/>
      <c r="D301" s="3"/>
      <c r="E301" s="3"/>
      <c r="F301" s="3"/>
      <c r="G301" s="4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4"/>
      <c r="AH301" s="5"/>
      <c r="AI301" s="3"/>
      <c r="AJ301" s="3"/>
      <c r="AK301" s="3"/>
      <c r="AL301" s="5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</row>
    <row r="302" customFormat="false" ht="15" hidden="false" customHeight="false" outlineLevel="0" collapsed="false">
      <c r="A302" s="3"/>
      <c r="B302" s="3"/>
      <c r="C302" s="3"/>
      <c r="D302" s="3"/>
      <c r="E302" s="3"/>
      <c r="F302" s="3"/>
      <c r="G302" s="4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4"/>
      <c r="AH302" s="5"/>
      <c r="AI302" s="3"/>
      <c r="AJ302" s="3"/>
      <c r="AK302" s="3"/>
      <c r="AL302" s="5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</row>
    <row r="303" customFormat="false" ht="15" hidden="false" customHeight="false" outlineLevel="0" collapsed="false">
      <c r="A303" s="3"/>
      <c r="B303" s="3"/>
      <c r="C303" s="3"/>
      <c r="D303" s="3"/>
      <c r="E303" s="3"/>
      <c r="F303" s="3"/>
      <c r="G303" s="4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4"/>
      <c r="AH303" s="5"/>
      <c r="AI303" s="3"/>
      <c r="AJ303" s="3"/>
      <c r="AK303" s="3"/>
      <c r="AL303" s="5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</row>
    <row r="304" customFormat="false" ht="15" hidden="false" customHeight="false" outlineLevel="0" collapsed="false">
      <c r="A304" s="3"/>
      <c r="B304" s="3"/>
      <c r="C304" s="3"/>
      <c r="D304" s="3"/>
      <c r="E304" s="3"/>
      <c r="F304" s="3"/>
      <c r="G304" s="4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4"/>
      <c r="AH304" s="5"/>
      <c r="AI304" s="3"/>
      <c r="AJ304" s="3"/>
      <c r="AK304" s="3"/>
      <c r="AL304" s="5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</row>
    <row r="305" customFormat="false" ht="15" hidden="false" customHeight="false" outlineLevel="0" collapsed="false">
      <c r="A305" s="3"/>
      <c r="B305" s="3"/>
      <c r="C305" s="3"/>
      <c r="D305" s="3"/>
      <c r="E305" s="3"/>
      <c r="F305" s="3"/>
      <c r="G305" s="4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4"/>
      <c r="AH305" s="5"/>
      <c r="AI305" s="3"/>
      <c r="AJ305" s="3"/>
      <c r="AK305" s="3"/>
      <c r="AL305" s="5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</row>
    <row r="306" customFormat="false" ht="15" hidden="false" customHeight="false" outlineLevel="0" collapsed="false">
      <c r="A306" s="3"/>
      <c r="B306" s="3"/>
      <c r="C306" s="3"/>
      <c r="D306" s="3"/>
      <c r="E306" s="3"/>
      <c r="F306" s="3"/>
      <c r="G306" s="4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4"/>
      <c r="AH306" s="5"/>
      <c r="AI306" s="3"/>
      <c r="AJ306" s="3"/>
      <c r="AK306" s="3"/>
      <c r="AL306" s="5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</row>
    <row r="307" customFormat="false" ht="15" hidden="false" customHeight="false" outlineLevel="0" collapsed="false">
      <c r="A307" s="3"/>
      <c r="B307" s="3"/>
      <c r="C307" s="3"/>
      <c r="D307" s="3"/>
      <c r="E307" s="3"/>
      <c r="F307" s="3"/>
      <c r="G307" s="4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4"/>
      <c r="AH307" s="5"/>
      <c r="AI307" s="3"/>
      <c r="AJ307" s="3"/>
      <c r="AK307" s="3"/>
      <c r="AL307" s="5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</row>
    <row r="308" customFormat="false" ht="15" hidden="false" customHeight="false" outlineLevel="0" collapsed="false">
      <c r="A308" s="3"/>
      <c r="B308" s="3"/>
      <c r="C308" s="3"/>
      <c r="D308" s="3"/>
      <c r="E308" s="3"/>
      <c r="F308" s="3"/>
      <c r="G308" s="4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4"/>
      <c r="AH308" s="5"/>
      <c r="AI308" s="3"/>
      <c r="AJ308" s="3"/>
      <c r="AK308" s="3"/>
      <c r="AL308" s="5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</row>
    <row r="309" customFormat="false" ht="15" hidden="false" customHeight="false" outlineLevel="0" collapsed="false">
      <c r="A309" s="3"/>
      <c r="B309" s="3"/>
      <c r="C309" s="3"/>
      <c r="D309" s="3"/>
      <c r="E309" s="3"/>
      <c r="F309" s="3"/>
      <c r="G309" s="4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4"/>
      <c r="AH309" s="5"/>
      <c r="AI309" s="3"/>
      <c r="AJ309" s="3"/>
      <c r="AK309" s="3"/>
      <c r="AL309" s="5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</row>
    <row r="310" customFormat="false" ht="15" hidden="false" customHeight="false" outlineLevel="0" collapsed="false">
      <c r="A310" s="3"/>
      <c r="B310" s="3"/>
      <c r="C310" s="3"/>
      <c r="D310" s="3"/>
      <c r="E310" s="3"/>
      <c r="F310" s="3"/>
      <c r="G310" s="4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4"/>
      <c r="AH310" s="5"/>
      <c r="AI310" s="3"/>
      <c r="AJ310" s="3"/>
      <c r="AK310" s="3"/>
      <c r="AL310" s="5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</row>
    <row r="311" customFormat="false" ht="15" hidden="false" customHeight="false" outlineLevel="0" collapsed="false">
      <c r="A311" s="3"/>
      <c r="B311" s="3"/>
      <c r="C311" s="3"/>
      <c r="D311" s="3"/>
      <c r="E311" s="3"/>
      <c r="F311" s="3"/>
      <c r="G311" s="4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4"/>
      <c r="AH311" s="5"/>
      <c r="AI311" s="3"/>
      <c r="AJ311" s="3"/>
      <c r="AK311" s="3"/>
      <c r="AL311" s="5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</row>
    <row r="312" customFormat="false" ht="15" hidden="false" customHeight="false" outlineLevel="0" collapsed="false">
      <c r="A312" s="3"/>
      <c r="B312" s="3"/>
      <c r="C312" s="3"/>
      <c r="D312" s="3"/>
      <c r="E312" s="3"/>
      <c r="F312" s="3"/>
      <c r="G312" s="4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4"/>
      <c r="AH312" s="5"/>
      <c r="AI312" s="3"/>
      <c r="AJ312" s="3"/>
      <c r="AK312" s="3"/>
      <c r="AL312" s="5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</row>
    <row r="313" customFormat="false" ht="15" hidden="false" customHeight="false" outlineLevel="0" collapsed="false">
      <c r="A313" s="3"/>
      <c r="B313" s="3"/>
      <c r="C313" s="3"/>
      <c r="D313" s="3"/>
      <c r="E313" s="3"/>
      <c r="F313" s="3"/>
      <c r="G313" s="4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4"/>
      <c r="AH313" s="5"/>
      <c r="AI313" s="3"/>
      <c r="AJ313" s="3"/>
      <c r="AK313" s="3"/>
      <c r="AL313" s="5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</row>
    <row r="314" customFormat="false" ht="15" hidden="false" customHeight="false" outlineLevel="0" collapsed="false">
      <c r="A314" s="3"/>
      <c r="B314" s="3"/>
      <c r="C314" s="3"/>
      <c r="D314" s="3"/>
      <c r="E314" s="3"/>
      <c r="F314" s="3"/>
      <c r="G314" s="4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4"/>
      <c r="AH314" s="5"/>
      <c r="AI314" s="3"/>
      <c r="AJ314" s="3"/>
      <c r="AK314" s="3"/>
      <c r="AL314" s="5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</row>
    <row r="315" customFormat="false" ht="15" hidden="false" customHeight="false" outlineLevel="0" collapsed="false">
      <c r="A315" s="3"/>
      <c r="B315" s="3"/>
      <c r="C315" s="3"/>
      <c r="D315" s="3"/>
      <c r="E315" s="3"/>
      <c r="F315" s="3"/>
      <c r="G315" s="4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4"/>
      <c r="AH315" s="5"/>
      <c r="AI315" s="3"/>
      <c r="AJ315" s="3"/>
      <c r="AK315" s="3"/>
      <c r="AL315" s="5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</row>
    <row r="316" customFormat="false" ht="15" hidden="false" customHeight="false" outlineLevel="0" collapsed="false">
      <c r="A316" s="3"/>
      <c r="B316" s="3"/>
      <c r="C316" s="3"/>
      <c r="D316" s="3"/>
      <c r="E316" s="3"/>
      <c r="F316" s="3"/>
      <c r="G316" s="4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4"/>
      <c r="AH316" s="5"/>
      <c r="AI316" s="3"/>
      <c r="AJ316" s="3"/>
      <c r="AK316" s="3"/>
      <c r="AL316" s="5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</row>
    <row r="317" customFormat="false" ht="15" hidden="false" customHeight="false" outlineLevel="0" collapsed="false">
      <c r="A317" s="3"/>
      <c r="B317" s="3"/>
      <c r="C317" s="3"/>
      <c r="D317" s="3"/>
      <c r="E317" s="3"/>
      <c r="F317" s="3"/>
      <c r="G317" s="4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4"/>
      <c r="AH317" s="5"/>
      <c r="AI317" s="3"/>
      <c r="AJ317" s="3"/>
      <c r="AK317" s="3"/>
      <c r="AL317" s="5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</row>
    <row r="318" customFormat="false" ht="15" hidden="false" customHeight="false" outlineLevel="0" collapsed="false">
      <c r="A318" s="3"/>
      <c r="B318" s="3"/>
      <c r="C318" s="3"/>
      <c r="D318" s="3"/>
      <c r="E318" s="3"/>
      <c r="F318" s="3"/>
      <c r="G318" s="4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4"/>
      <c r="AH318" s="5"/>
      <c r="AI318" s="3"/>
      <c r="AJ318" s="3"/>
      <c r="AK318" s="3"/>
      <c r="AL318" s="5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</row>
    <row r="319" customFormat="false" ht="15" hidden="false" customHeight="false" outlineLevel="0" collapsed="false">
      <c r="A319" s="3"/>
      <c r="B319" s="3"/>
      <c r="C319" s="3"/>
      <c r="D319" s="3"/>
      <c r="E319" s="3"/>
      <c r="F319" s="3"/>
      <c r="G319" s="4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4"/>
      <c r="AH319" s="5"/>
      <c r="AI319" s="3"/>
      <c r="AJ319" s="3"/>
      <c r="AK319" s="3"/>
      <c r="AL319" s="5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</row>
    <row r="320" customFormat="false" ht="15" hidden="false" customHeight="false" outlineLevel="0" collapsed="false">
      <c r="A320" s="3"/>
      <c r="B320" s="3"/>
      <c r="C320" s="3"/>
      <c r="D320" s="3"/>
      <c r="E320" s="3"/>
      <c r="F320" s="3"/>
      <c r="G320" s="4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4"/>
      <c r="AH320" s="5"/>
      <c r="AI320" s="3"/>
      <c r="AJ320" s="3"/>
      <c r="AK320" s="3"/>
      <c r="AL320" s="5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</row>
    <row r="321" customFormat="false" ht="15" hidden="false" customHeight="false" outlineLevel="0" collapsed="false">
      <c r="A321" s="3"/>
      <c r="B321" s="3"/>
      <c r="C321" s="3"/>
      <c r="D321" s="3"/>
      <c r="E321" s="3"/>
      <c r="F321" s="3"/>
      <c r="G321" s="4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4"/>
      <c r="AH321" s="5"/>
      <c r="AI321" s="3"/>
      <c r="AJ321" s="3"/>
      <c r="AK321" s="3"/>
      <c r="AL321" s="5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</row>
    <row r="322" customFormat="false" ht="15" hidden="false" customHeight="false" outlineLevel="0" collapsed="false">
      <c r="A322" s="3"/>
      <c r="B322" s="3"/>
      <c r="C322" s="3"/>
      <c r="D322" s="3"/>
      <c r="E322" s="3"/>
      <c r="F322" s="3"/>
      <c r="G322" s="4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4"/>
      <c r="AH322" s="5"/>
      <c r="AI322" s="3"/>
      <c r="AJ322" s="3"/>
      <c r="AK322" s="3"/>
      <c r="AL322" s="5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</row>
    <row r="323" customFormat="false" ht="15" hidden="false" customHeight="false" outlineLevel="0" collapsed="false">
      <c r="A323" s="3"/>
      <c r="B323" s="3"/>
      <c r="C323" s="3"/>
      <c r="D323" s="3"/>
      <c r="E323" s="3"/>
      <c r="F323" s="3"/>
      <c r="G323" s="4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4"/>
      <c r="AH323" s="5"/>
      <c r="AI323" s="3"/>
      <c r="AJ323" s="3"/>
      <c r="AK323" s="3"/>
      <c r="AL323" s="5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</row>
    <row r="324" customFormat="false" ht="15" hidden="false" customHeight="false" outlineLevel="0" collapsed="false">
      <c r="A324" s="3"/>
      <c r="B324" s="3"/>
      <c r="C324" s="3"/>
      <c r="D324" s="3"/>
      <c r="E324" s="3"/>
      <c r="F324" s="3"/>
      <c r="G324" s="4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4"/>
      <c r="AH324" s="5"/>
      <c r="AI324" s="3"/>
      <c r="AJ324" s="3"/>
      <c r="AK324" s="3"/>
      <c r="AL324" s="5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</row>
    <row r="325" customFormat="false" ht="15" hidden="false" customHeight="false" outlineLevel="0" collapsed="false">
      <c r="A325" s="3"/>
      <c r="B325" s="3"/>
      <c r="C325" s="3"/>
      <c r="D325" s="3"/>
      <c r="E325" s="3"/>
      <c r="F325" s="3"/>
      <c r="G325" s="4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4"/>
      <c r="AH325" s="5"/>
      <c r="AI325" s="3"/>
      <c r="AJ325" s="3"/>
      <c r="AK325" s="3"/>
      <c r="AL325" s="5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</row>
    <row r="326" customFormat="false" ht="15" hidden="false" customHeight="false" outlineLevel="0" collapsed="false">
      <c r="A326" s="3"/>
      <c r="B326" s="3"/>
      <c r="C326" s="3"/>
      <c r="D326" s="3"/>
      <c r="E326" s="3"/>
      <c r="F326" s="3"/>
      <c r="G326" s="4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4"/>
      <c r="AH326" s="5"/>
      <c r="AI326" s="3"/>
      <c r="AJ326" s="3"/>
      <c r="AK326" s="3"/>
      <c r="AL326" s="5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</row>
    <row r="327" customFormat="false" ht="15" hidden="false" customHeight="false" outlineLevel="0" collapsed="false">
      <c r="A327" s="3"/>
      <c r="B327" s="3"/>
      <c r="C327" s="3"/>
      <c r="D327" s="3"/>
      <c r="E327" s="3"/>
      <c r="F327" s="3"/>
      <c r="G327" s="4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4"/>
      <c r="AH327" s="5"/>
      <c r="AI327" s="3"/>
      <c r="AJ327" s="3"/>
      <c r="AK327" s="3"/>
      <c r="AL327" s="5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</row>
    <row r="328" customFormat="false" ht="15" hidden="false" customHeight="false" outlineLevel="0" collapsed="false">
      <c r="A328" s="3"/>
      <c r="B328" s="3"/>
      <c r="C328" s="3"/>
      <c r="D328" s="3"/>
      <c r="E328" s="3"/>
      <c r="F328" s="3"/>
      <c r="G328" s="4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4"/>
      <c r="AH328" s="5"/>
      <c r="AI328" s="3"/>
      <c r="AJ328" s="3"/>
      <c r="AK328" s="3"/>
      <c r="AL328" s="5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</row>
    <row r="329" customFormat="false" ht="15" hidden="false" customHeight="false" outlineLevel="0" collapsed="false">
      <c r="A329" s="3"/>
      <c r="B329" s="3"/>
      <c r="C329" s="3"/>
      <c r="D329" s="3"/>
      <c r="E329" s="3"/>
      <c r="F329" s="3"/>
      <c r="G329" s="4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4"/>
      <c r="AH329" s="5"/>
      <c r="AI329" s="3"/>
      <c r="AJ329" s="3"/>
      <c r="AK329" s="3"/>
      <c r="AL329" s="5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</row>
    <row r="330" customFormat="false" ht="15" hidden="false" customHeight="false" outlineLevel="0" collapsed="false">
      <c r="A330" s="3"/>
      <c r="B330" s="3"/>
      <c r="C330" s="3"/>
      <c r="D330" s="3"/>
      <c r="E330" s="3"/>
      <c r="F330" s="3"/>
      <c r="G330" s="4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4"/>
      <c r="AH330" s="5"/>
      <c r="AI330" s="3"/>
      <c r="AJ330" s="3"/>
      <c r="AK330" s="3"/>
      <c r="AL330" s="5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</row>
    <row r="331" customFormat="false" ht="15" hidden="false" customHeight="false" outlineLevel="0" collapsed="false">
      <c r="A331" s="3"/>
      <c r="B331" s="3"/>
      <c r="C331" s="3"/>
      <c r="D331" s="3"/>
      <c r="E331" s="3"/>
      <c r="F331" s="3"/>
      <c r="G331" s="4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4"/>
      <c r="AH331" s="5"/>
      <c r="AI331" s="3"/>
      <c r="AJ331" s="3"/>
      <c r="AK331" s="3"/>
      <c r="AL331" s="5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</row>
    <row r="332" customFormat="false" ht="15" hidden="false" customHeight="false" outlineLevel="0" collapsed="false">
      <c r="A332" s="3"/>
      <c r="B332" s="3"/>
      <c r="C332" s="3"/>
      <c r="D332" s="3"/>
      <c r="E332" s="3"/>
      <c r="F332" s="3"/>
      <c r="G332" s="4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4"/>
      <c r="AH332" s="5"/>
      <c r="AI332" s="3"/>
      <c r="AJ332" s="3"/>
      <c r="AK332" s="3"/>
      <c r="AL332" s="5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</row>
    <row r="333" customFormat="false" ht="15" hidden="false" customHeight="false" outlineLevel="0" collapsed="false">
      <c r="A333" s="3"/>
      <c r="B333" s="3"/>
      <c r="C333" s="3"/>
      <c r="D333" s="3"/>
      <c r="E333" s="3"/>
      <c r="F333" s="3"/>
      <c r="G333" s="4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4"/>
      <c r="AH333" s="5"/>
      <c r="AI333" s="3"/>
      <c r="AJ333" s="3"/>
      <c r="AK333" s="3"/>
      <c r="AL333" s="5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</row>
    <row r="334" customFormat="false" ht="15" hidden="false" customHeight="false" outlineLevel="0" collapsed="false">
      <c r="A334" s="3"/>
      <c r="B334" s="3"/>
      <c r="C334" s="3"/>
      <c r="D334" s="3"/>
      <c r="E334" s="3"/>
      <c r="F334" s="3"/>
      <c r="G334" s="4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4"/>
      <c r="AH334" s="5"/>
      <c r="AI334" s="3"/>
      <c r="AJ334" s="3"/>
      <c r="AK334" s="3"/>
      <c r="AL334" s="5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</row>
    <row r="335" customFormat="false" ht="15" hidden="false" customHeight="false" outlineLevel="0" collapsed="false">
      <c r="A335" s="3"/>
      <c r="B335" s="3"/>
      <c r="C335" s="3"/>
      <c r="D335" s="3"/>
      <c r="E335" s="3"/>
      <c r="F335" s="3"/>
      <c r="G335" s="4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4"/>
      <c r="AH335" s="5"/>
      <c r="AI335" s="3"/>
      <c r="AJ335" s="3"/>
      <c r="AK335" s="3"/>
      <c r="AL335" s="5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</row>
    <row r="336" customFormat="false" ht="15" hidden="false" customHeight="false" outlineLevel="0" collapsed="false">
      <c r="A336" s="3"/>
      <c r="B336" s="3"/>
      <c r="C336" s="3"/>
      <c r="D336" s="3"/>
      <c r="E336" s="3"/>
      <c r="F336" s="3"/>
      <c r="G336" s="4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4"/>
      <c r="AH336" s="5"/>
      <c r="AI336" s="3"/>
      <c r="AJ336" s="3"/>
      <c r="AK336" s="3"/>
      <c r="AL336" s="5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</row>
    <row r="337" customFormat="false" ht="15" hidden="false" customHeight="false" outlineLevel="0" collapsed="false">
      <c r="A337" s="3"/>
      <c r="B337" s="3"/>
      <c r="C337" s="3"/>
      <c r="D337" s="3"/>
      <c r="E337" s="3"/>
      <c r="F337" s="3"/>
      <c r="G337" s="4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4"/>
      <c r="AH337" s="5"/>
      <c r="AI337" s="3"/>
      <c r="AJ337" s="3"/>
      <c r="AK337" s="3"/>
      <c r="AL337" s="5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</row>
    <row r="338" customFormat="false" ht="15" hidden="false" customHeight="false" outlineLevel="0" collapsed="false">
      <c r="A338" s="3"/>
      <c r="B338" s="3"/>
      <c r="C338" s="3"/>
      <c r="D338" s="3"/>
      <c r="E338" s="3"/>
      <c r="F338" s="3"/>
      <c r="G338" s="4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4"/>
      <c r="AH338" s="5"/>
      <c r="AI338" s="3"/>
      <c r="AJ338" s="3"/>
      <c r="AK338" s="3"/>
      <c r="AL338" s="5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</row>
    <row r="339" customFormat="false" ht="15" hidden="false" customHeight="false" outlineLevel="0" collapsed="false">
      <c r="A339" s="3"/>
      <c r="B339" s="3"/>
      <c r="C339" s="3"/>
      <c r="D339" s="3"/>
      <c r="E339" s="3"/>
      <c r="F339" s="3"/>
      <c r="G339" s="4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4"/>
      <c r="AH339" s="5"/>
      <c r="AI339" s="3"/>
      <c r="AJ339" s="3"/>
      <c r="AK339" s="3"/>
      <c r="AL339" s="5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</row>
    <row r="340" customFormat="false" ht="15" hidden="false" customHeight="false" outlineLevel="0" collapsed="false">
      <c r="A340" s="3"/>
      <c r="B340" s="3"/>
      <c r="C340" s="3"/>
      <c r="D340" s="3"/>
      <c r="E340" s="3"/>
      <c r="F340" s="3"/>
      <c r="G340" s="4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4"/>
      <c r="AH340" s="5"/>
      <c r="AI340" s="3"/>
      <c r="AJ340" s="3"/>
      <c r="AK340" s="3"/>
      <c r="AL340" s="5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</row>
    <row r="341" customFormat="false" ht="15" hidden="false" customHeight="false" outlineLevel="0" collapsed="false">
      <c r="A341" s="3"/>
      <c r="B341" s="3"/>
      <c r="C341" s="3"/>
      <c r="D341" s="3"/>
      <c r="E341" s="3"/>
      <c r="F341" s="3"/>
      <c r="G341" s="4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4"/>
      <c r="AH341" s="5"/>
      <c r="AI341" s="3"/>
      <c r="AJ341" s="3"/>
      <c r="AK341" s="3"/>
      <c r="AL341" s="5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</row>
    <row r="342" customFormat="false" ht="15" hidden="false" customHeight="false" outlineLevel="0" collapsed="false">
      <c r="A342" s="3"/>
      <c r="B342" s="3"/>
      <c r="C342" s="3"/>
      <c r="D342" s="3"/>
      <c r="E342" s="3"/>
      <c r="F342" s="3"/>
      <c r="G342" s="4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4"/>
      <c r="AH342" s="5"/>
      <c r="AI342" s="3"/>
      <c r="AJ342" s="3"/>
      <c r="AK342" s="3"/>
      <c r="AL342" s="5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</row>
    <row r="343" customFormat="false" ht="15" hidden="false" customHeight="false" outlineLevel="0" collapsed="false">
      <c r="A343" s="3"/>
      <c r="B343" s="3"/>
      <c r="C343" s="3"/>
      <c r="D343" s="3"/>
      <c r="E343" s="3"/>
      <c r="F343" s="3"/>
      <c r="G343" s="4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4"/>
      <c r="AH343" s="5"/>
      <c r="AI343" s="3"/>
      <c r="AJ343" s="3"/>
      <c r="AK343" s="3"/>
      <c r="AL343" s="5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</row>
    <row r="344" customFormat="false" ht="15" hidden="false" customHeight="false" outlineLevel="0" collapsed="false">
      <c r="A344" s="3"/>
      <c r="B344" s="3"/>
      <c r="C344" s="3"/>
      <c r="D344" s="3"/>
      <c r="E344" s="3"/>
      <c r="F344" s="3"/>
      <c r="G344" s="4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4"/>
      <c r="AH344" s="5"/>
      <c r="AI344" s="3"/>
      <c r="AJ344" s="3"/>
      <c r="AK344" s="3"/>
      <c r="AL344" s="5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</row>
    <row r="345" customFormat="false" ht="15" hidden="false" customHeight="false" outlineLevel="0" collapsed="false">
      <c r="A345" s="3"/>
      <c r="B345" s="3"/>
      <c r="C345" s="3"/>
      <c r="D345" s="3"/>
      <c r="E345" s="3"/>
      <c r="F345" s="3"/>
      <c r="G345" s="4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4"/>
      <c r="AH345" s="5"/>
      <c r="AI345" s="3"/>
      <c r="AJ345" s="3"/>
      <c r="AK345" s="3"/>
      <c r="AL345" s="5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</row>
    <row r="346" customFormat="false" ht="15" hidden="false" customHeight="false" outlineLevel="0" collapsed="false">
      <c r="A346" s="3"/>
      <c r="B346" s="3"/>
      <c r="C346" s="3"/>
      <c r="D346" s="3"/>
      <c r="E346" s="3"/>
      <c r="F346" s="3"/>
      <c r="G346" s="4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4"/>
      <c r="AH346" s="5"/>
      <c r="AI346" s="3"/>
      <c r="AJ346" s="3"/>
      <c r="AK346" s="3"/>
      <c r="AL346" s="5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</row>
    <row r="347" customFormat="false" ht="15" hidden="false" customHeight="false" outlineLevel="0" collapsed="false">
      <c r="A347" s="3"/>
      <c r="B347" s="3"/>
      <c r="C347" s="3"/>
      <c r="D347" s="3"/>
      <c r="E347" s="3"/>
      <c r="F347" s="3"/>
      <c r="G347" s="4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4"/>
      <c r="AH347" s="5"/>
      <c r="AI347" s="3"/>
      <c r="AJ347" s="3"/>
      <c r="AK347" s="3"/>
      <c r="AL347" s="5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</row>
    <row r="348" customFormat="false" ht="15" hidden="false" customHeight="false" outlineLevel="0" collapsed="false">
      <c r="A348" s="3"/>
      <c r="B348" s="3"/>
      <c r="C348" s="3"/>
      <c r="D348" s="3"/>
      <c r="E348" s="3"/>
      <c r="F348" s="3"/>
      <c r="G348" s="4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4"/>
      <c r="AH348" s="5"/>
      <c r="AI348" s="3"/>
      <c r="AJ348" s="3"/>
      <c r="AK348" s="3"/>
      <c r="AL348" s="5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</row>
    <row r="349" customFormat="false" ht="15" hidden="false" customHeight="false" outlineLevel="0" collapsed="false">
      <c r="A349" s="3"/>
      <c r="B349" s="3"/>
      <c r="C349" s="3"/>
      <c r="D349" s="3"/>
      <c r="E349" s="3"/>
      <c r="F349" s="3"/>
      <c r="G349" s="4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4"/>
      <c r="AH349" s="5"/>
      <c r="AI349" s="3"/>
      <c r="AJ349" s="3"/>
      <c r="AK349" s="3"/>
      <c r="AL349" s="5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</row>
    <row r="350" customFormat="false" ht="15" hidden="false" customHeight="false" outlineLevel="0" collapsed="false">
      <c r="A350" s="3"/>
      <c r="B350" s="3"/>
      <c r="C350" s="3"/>
      <c r="D350" s="3"/>
      <c r="E350" s="3"/>
      <c r="F350" s="3"/>
      <c r="G350" s="4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4"/>
      <c r="AH350" s="5"/>
      <c r="AI350" s="3"/>
      <c r="AJ350" s="3"/>
      <c r="AK350" s="3"/>
      <c r="AL350" s="5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</row>
    <row r="351" customFormat="false" ht="15" hidden="false" customHeight="false" outlineLevel="0" collapsed="false">
      <c r="A351" s="3"/>
      <c r="B351" s="3"/>
      <c r="C351" s="3"/>
      <c r="D351" s="3"/>
      <c r="E351" s="3"/>
      <c r="F351" s="3"/>
      <c r="G351" s="4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4"/>
      <c r="AH351" s="5"/>
      <c r="AI351" s="3"/>
      <c r="AJ351" s="3"/>
      <c r="AK351" s="3"/>
      <c r="AL351" s="5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</row>
    <row r="352" customFormat="false" ht="15" hidden="false" customHeight="false" outlineLevel="0" collapsed="false">
      <c r="A352" s="3"/>
      <c r="B352" s="3"/>
      <c r="C352" s="3"/>
      <c r="D352" s="3"/>
      <c r="E352" s="3"/>
      <c r="F352" s="3"/>
      <c r="G352" s="4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4"/>
      <c r="AH352" s="5"/>
      <c r="AI352" s="3"/>
      <c r="AJ352" s="3"/>
      <c r="AK352" s="3"/>
      <c r="AL352" s="5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</row>
    <row r="353" customFormat="false" ht="15" hidden="false" customHeight="false" outlineLevel="0" collapsed="false">
      <c r="A353" s="3"/>
      <c r="B353" s="3"/>
      <c r="C353" s="3"/>
      <c r="D353" s="3"/>
      <c r="E353" s="3"/>
      <c r="F353" s="3"/>
      <c r="G353" s="4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4"/>
      <c r="AH353" s="5"/>
      <c r="AI353" s="3"/>
      <c r="AJ353" s="3"/>
      <c r="AK353" s="3"/>
      <c r="AL353" s="5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</row>
    <row r="354" customFormat="false" ht="15" hidden="false" customHeight="false" outlineLevel="0" collapsed="false">
      <c r="A354" s="3"/>
      <c r="B354" s="3"/>
      <c r="C354" s="3"/>
      <c r="D354" s="3"/>
      <c r="E354" s="3"/>
      <c r="F354" s="3"/>
      <c r="G354" s="4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4"/>
      <c r="AH354" s="5"/>
      <c r="AI354" s="3"/>
      <c r="AJ354" s="3"/>
      <c r="AK354" s="3"/>
      <c r="AL354" s="5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</row>
    <row r="355" customFormat="false" ht="15" hidden="false" customHeight="false" outlineLevel="0" collapsed="false">
      <c r="A355" s="3"/>
      <c r="B355" s="3"/>
      <c r="C355" s="3"/>
      <c r="D355" s="3"/>
      <c r="E355" s="3"/>
      <c r="F355" s="3"/>
      <c r="G355" s="4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4"/>
      <c r="AH355" s="5"/>
      <c r="AI355" s="3"/>
      <c r="AJ355" s="3"/>
      <c r="AK355" s="3"/>
      <c r="AL355" s="5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</row>
    <row r="356" customFormat="false" ht="15" hidden="false" customHeight="false" outlineLevel="0" collapsed="false">
      <c r="A356" s="3"/>
      <c r="B356" s="3"/>
      <c r="C356" s="3"/>
      <c r="D356" s="3"/>
      <c r="E356" s="3"/>
      <c r="F356" s="3"/>
      <c r="G356" s="4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4"/>
      <c r="AH356" s="5"/>
      <c r="AI356" s="3"/>
      <c r="AJ356" s="3"/>
      <c r="AK356" s="3"/>
      <c r="AL356" s="5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</row>
    <row r="357" customFormat="false" ht="15" hidden="false" customHeight="false" outlineLevel="0" collapsed="false">
      <c r="A357" s="3"/>
      <c r="B357" s="3"/>
      <c r="C357" s="3"/>
      <c r="D357" s="3"/>
      <c r="E357" s="3"/>
      <c r="F357" s="3"/>
      <c r="G357" s="4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4"/>
      <c r="AH357" s="5"/>
      <c r="AI357" s="3"/>
      <c r="AJ357" s="3"/>
      <c r="AK357" s="3"/>
      <c r="AL357" s="5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</row>
    <row r="358" customFormat="false" ht="15" hidden="false" customHeight="false" outlineLevel="0" collapsed="false">
      <c r="A358" s="3"/>
      <c r="B358" s="3"/>
      <c r="C358" s="3"/>
      <c r="D358" s="3"/>
      <c r="E358" s="3"/>
      <c r="F358" s="3"/>
      <c r="G358" s="4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4"/>
      <c r="AH358" s="5"/>
      <c r="AI358" s="3"/>
      <c r="AJ358" s="3"/>
      <c r="AK358" s="3"/>
      <c r="AL358" s="5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</row>
    <row r="359" customFormat="false" ht="15" hidden="false" customHeight="false" outlineLevel="0" collapsed="false">
      <c r="A359" s="3"/>
      <c r="B359" s="3"/>
      <c r="C359" s="3"/>
      <c r="D359" s="3"/>
      <c r="E359" s="3"/>
      <c r="F359" s="3"/>
      <c r="G359" s="4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4"/>
      <c r="AH359" s="5"/>
      <c r="AI359" s="3"/>
      <c r="AJ359" s="3"/>
      <c r="AK359" s="3"/>
      <c r="AL359" s="5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</row>
    <row r="360" customFormat="false" ht="15" hidden="false" customHeight="false" outlineLevel="0" collapsed="false">
      <c r="A360" s="3"/>
      <c r="B360" s="3"/>
      <c r="C360" s="3"/>
      <c r="D360" s="3"/>
      <c r="E360" s="3"/>
      <c r="F360" s="3"/>
      <c r="G360" s="4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4"/>
      <c r="AH360" s="5"/>
      <c r="AI360" s="3"/>
      <c r="AJ360" s="3"/>
      <c r="AK360" s="3"/>
      <c r="AL360" s="5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</row>
    <row r="361" customFormat="false" ht="15" hidden="false" customHeight="false" outlineLevel="0" collapsed="false">
      <c r="A361" s="3"/>
      <c r="B361" s="3"/>
      <c r="C361" s="3"/>
      <c r="D361" s="3"/>
      <c r="E361" s="3"/>
      <c r="F361" s="3"/>
      <c r="G361" s="4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4"/>
      <c r="AH361" s="5"/>
      <c r="AI361" s="3"/>
      <c r="AJ361" s="3"/>
      <c r="AK361" s="3"/>
      <c r="AL361" s="5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</row>
    <row r="362" customFormat="false" ht="15" hidden="false" customHeight="false" outlineLevel="0" collapsed="false">
      <c r="A362" s="3"/>
      <c r="B362" s="3"/>
      <c r="C362" s="3"/>
      <c r="D362" s="3"/>
      <c r="E362" s="3"/>
      <c r="F362" s="3"/>
      <c r="G362" s="4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4"/>
      <c r="AH362" s="5"/>
      <c r="AI362" s="3"/>
      <c r="AJ362" s="3"/>
      <c r="AK362" s="3"/>
      <c r="AL362" s="5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</row>
    <row r="363" customFormat="false" ht="15" hidden="false" customHeight="false" outlineLevel="0" collapsed="false">
      <c r="A363" s="3"/>
      <c r="B363" s="3"/>
      <c r="C363" s="3"/>
      <c r="D363" s="3"/>
      <c r="E363" s="3"/>
      <c r="F363" s="3"/>
      <c r="G363" s="4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4"/>
      <c r="AH363" s="5"/>
      <c r="AI363" s="3"/>
      <c r="AJ363" s="3"/>
      <c r="AK363" s="3"/>
      <c r="AL363" s="5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</row>
    <row r="364" customFormat="false" ht="15" hidden="false" customHeight="false" outlineLevel="0" collapsed="false">
      <c r="A364" s="3"/>
      <c r="B364" s="3"/>
      <c r="C364" s="3"/>
      <c r="D364" s="3"/>
      <c r="E364" s="3"/>
      <c r="F364" s="3"/>
      <c r="G364" s="4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4"/>
      <c r="AH364" s="5"/>
      <c r="AI364" s="3"/>
      <c r="AJ364" s="3"/>
      <c r="AK364" s="3"/>
      <c r="AL364" s="5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</row>
    <row r="365" customFormat="false" ht="15" hidden="false" customHeight="false" outlineLevel="0" collapsed="false">
      <c r="A365" s="3"/>
      <c r="B365" s="3"/>
      <c r="C365" s="3"/>
      <c r="D365" s="3"/>
      <c r="E365" s="3"/>
      <c r="F365" s="3"/>
      <c r="G365" s="4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4"/>
      <c r="AH365" s="5"/>
      <c r="AI365" s="3"/>
      <c r="AJ365" s="3"/>
      <c r="AK365" s="3"/>
      <c r="AL365" s="5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</row>
    <row r="366" customFormat="false" ht="15" hidden="false" customHeight="false" outlineLevel="0" collapsed="false">
      <c r="A366" s="3"/>
      <c r="B366" s="3"/>
      <c r="C366" s="3"/>
      <c r="D366" s="3"/>
      <c r="E366" s="3"/>
      <c r="F366" s="3"/>
      <c r="G366" s="4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4"/>
      <c r="AH366" s="5"/>
      <c r="AI366" s="3"/>
      <c r="AJ366" s="3"/>
      <c r="AK366" s="3"/>
      <c r="AL366" s="5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</row>
    <row r="367" customFormat="false" ht="15" hidden="false" customHeight="false" outlineLevel="0" collapsed="false">
      <c r="A367" s="3"/>
      <c r="B367" s="3"/>
      <c r="C367" s="3"/>
      <c r="D367" s="3"/>
      <c r="E367" s="3"/>
      <c r="F367" s="3"/>
      <c r="G367" s="4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4"/>
      <c r="AH367" s="5"/>
      <c r="AI367" s="3"/>
      <c r="AJ367" s="3"/>
      <c r="AK367" s="3"/>
      <c r="AL367" s="5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</row>
    <row r="368" customFormat="false" ht="15" hidden="false" customHeight="false" outlineLevel="0" collapsed="false">
      <c r="A368" s="3"/>
      <c r="B368" s="3"/>
      <c r="C368" s="3"/>
      <c r="D368" s="3"/>
      <c r="E368" s="3"/>
      <c r="F368" s="3"/>
      <c r="G368" s="4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4"/>
      <c r="AH368" s="5"/>
      <c r="AI368" s="3"/>
      <c r="AJ368" s="3"/>
      <c r="AK368" s="3"/>
      <c r="AL368" s="5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</row>
    <row r="369" customFormat="false" ht="15" hidden="false" customHeight="false" outlineLevel="0" collapsed="false">
      <c r="A369" s="3"/>
      <c r="B369" s="3"/>
      <c r="C369" s="3"/>
      <c r="D369" s="3"/>
      <c r="E369" s="3"/>
      <c r="F369" s="3"/>
      <c r="G369" s="4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4"/>
      <c r="AH369" s="5"/>
      <c r="AI369" s="3"/>
      <c r="AJ369" s="3"/>
      <c r="AK369" s="3"/>
      <c r="AL369" s="5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</row>
    <row r="370" customFormat="false" ht="15" hidden="false" customHeight="false" outlineLevel="0" collapsed="false">
      <c r="A370" s="3"/>
      <c r="B370" s="3"/>
      <c r="C370" s="3"/>
      <c r="D370" s="3"/>
      <c r="E370" s="3"/>
      <c r="F370" s="3"/>
      <c r="G370" s="4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4"/>
      <c r="AH370" s="5"/>
      <c r="AI370" s="3"/>
      <c r="AJ370" s="3"/>
      <c r="AK370" s="3"/>
      <c r="AL370" s="5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</row>
    <row r="371" customFormat="false" ht="15" hidden="false" customHeight="false" outlineLevel="0" collapsed="false">
      <c r="A371" s="3"/>
      <c r="B371" s="3"/>
      <c r="C371" s="3"/>
      <c r="D371" s="3"/>
      <c r="E371" s="3"/>
      <c r="F371" s="3"/>
      <c r="G371" s="4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4"/>
      <c r="AH371" s="5"/>
      <c r="AI371" s="3"/>
      <c r="AJ371" s="3"/>
      <c r="AK371" s="3"/>
      <c r="AL371" s="5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</row>
    <row r="372" customFormat="false" ht="15" hidden="false" customHeight="false" outlineLevel="0" collapsed="false">
      <c r="A372" s="3"/>
      <c r="B372" s="3"/>
      <c r="C372" s="3"/>
      <c r="D372" s="3"/>
      <c r="E372" s="3"/>
      <c r="F372" s="3"/>
      <c r="G372" s="4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4"/>
      <c r="AH372" s="5"/>
      <c r="AI372" s="3"/>
      <c r="AJ372" s="3"/>
      <c r="AK372" s="3"/>
      <c r="AL372" s="5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</row>
    <row r="373" customFormat="false" ht="15" hidden="false" customHeight="false" outlineLevel="0" collapsed="false">
      <c r="A373" s="3"/>
      <c r="B373" s="3"/>
      <c r="C373" s="3"/>
      <c r="D373" s="3"/>
      <c r="E373" s="3"/>
      <c r="F373" s="3"/>
      <c r="G373" s="4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4"/>
      <c r="AH373" s="5"/>
      <c r="AI373" s="3"/>
      <c r="AJ373" s="3"/>
      <c r="AK373" s="3"/>
      <c r="AL373" s="5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</row>
    <row r="374" customFormat="false" ht="15" hidden="false" customHeight="false" outlineLevel="0" collapsed="false">
      <c r="A374" s="3"/>
      <c r="B374" s="3"/>
      <c r="C374" s="3"/>
      <c r="D374" s="3"/>
      <c r="E374" s="3"/>
      <c r="F374" s="3"/>
      <c r="G374" s="4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4"/>
      <c r="AH374" s="5"/>
      <c r="AI374" s="3"/>
      <c r="AJ374" s="3"/>
      <c r="AK374" s="3"/>
      <c r="AL374" s="5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</row>
    <row r="375" customFormat="false" ht="15" hidden="false" customHeight="false" outlineLevel="0" collapsed="false">
      <c r="A375" s="3"/>
      <c r="B375" s="3"/>
      <c r="C375" s="3"/>
      <c r="D375" s="3"/>
      <c r="E375" s="3"/>
      <c r="F375" s="3"/>
      <c r="G375" s="4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4"/>
      <c r="AH375" s="5"/>
      <c r="AI375" s="3"/>
      <c r="AJ375" s="3"/>
      <c r="AK375" s="3"/>
      <c r="AL375" s="5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</row>
    <row r="376" customFormat="false" ht="15" hidden="false" customHeight="false" outlineLevel="0" collapsed="false">
      <c r="A376" s="3"/>
      <c r="B376" s="3"/>
      <c r="C376" s="3"/>
      <c r="D376" s="3"/>
      <c r="E376" s="3"/>
      <c r="F376" s="3"/>
      <c r="G376" s="4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4"/>
      <c r="AH376" s="5"/>
      <c r="AI376" s="3"/>
      <c r="AJ376" s="3"/>
      <c r="AK376" s="3"/>
      <c r="AL376" s="5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</row>
    <row r="377" customFormat="false" ht="15" hidden="false" customHeight="false" outlineLevel="0" collapsed="false">
      <c r="A377" s="3"/>
      <c r="B377" s="3"/>
      <c r="C377" s="3"/>
      <c r="D377" s="3"/>
      <c r="E377" s="3"/>
      <c r="F377" s="3"/>
      <c r="G377" s="4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4"/>
      <c r="AH377" s="5"/>
      <c r="AI377" s="3"/>
      <c r="AJ377" s="3"/>
      <c r="AK377" s="3"/>
      <c r="AL377" s="5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</row>
    <row r="378" customFormat="false" ht="15" hidden="false" customHeight="false" outlineLevel="0" collapsed="false">
      <c r="A378" s="3"/>
      <c r="B378" s="3"/>
      <c r="C378" s="3"/>
      <c r="D378" s="3"/>
      <c r="E378" s="3"/>
      <c r="F378" s="3"/>
      <c r="G378" s="4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4"/>
      <c r="AH378" s="5"/>
      <c r="AI378" s="3"/>
      <c r="AJ378" s="3"/>
      <c r="AK378" s="3"/>
      <c r="AL378" s="5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  <c r="AY378" s="3"/>
    </row>
    <row r="379" customFormat="false" ht="15" hidden="false" customHeight="false" outlineLevel="0" collapsed="false">
      <c r="A379" s="3"/>
      <c r="B379" s="3"/>
      <c r="C379" s="3"/>
      <c r="D379" s="3"/>
      <c r="E379" s="3"/>
      <c r="F379" s="3"/>
      <c r="G379" s="4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4"/>
      <c r="AH379" s="5"/>
      <c r="AI379" s="3"/>
      <c r="AJ379" s="3"/>
      <c r="AK379" s="3"/>
      <c r="AL379" s="5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  <c r="AY379" s="3"/>
    </row>
    <row r="380" customFormat="false" ht="15" hidden="false" customHeight="false" outlineLevel="0" collapsed="false">
      <c r="A380" s="3"/>
      <c r="B380" s="3"/>
      <c r="C380" s="3"/>
      <c r="D380" s="3"/>
      <c r="E380" s="3"/>
      <c r="F380" s="3"/>
      <c r="G380" s="4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4"/>
      <c r="AH380" s="5"/>
      <c r="AI380" s="3"/>
      <c r="AJ380" s="3"/>
      <c r="AK380" s="3"/>
      <c r="AL380" s="5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</row>
    <row r="381" customFormat="false" ht="15" hidden="false" customHeight="false" outlineLevel="0" collapsed="false">
      <c r="A381" s="3"/>
      <c r="B381" s="3"/>
      <c r="C381" s="3"/>
      <c r="D381" s="3"/>
      <c r="E381" s="3"/>
      <c r="F381" s="3"/>
      <c r="G381" s="4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4"/>
      <c r="AH381" s="5"/>
      <c r="AI381" s="3"/>
      <c r="AJ381" s="3"/>
      <c r="AK381" s="3"/>
      <c r="AL381" s="5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</row>
    <row r="382" customFormat="false" ht="15" hidden="false" customHeight="false" outlineLevel="0" collapsed="false">
      <c r="A382" s="3"/>
      <c r="B382" s="3"/>
      <c r="C382" s="3"/>
      <c r="D382" s="3"/>
      <c r="E382" s="3"/>
      <c r="F382" s="3"/>
      <c r="G382" s="4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4"/>
      <c r="AH382" s="5"/>
      <c r="AI382" s="3"/>
      <c r="AJ382" s="3"/>
      <c r="AK382" s="3"/>
      <c r="AL382" s="5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</row>
    <row r="383" customFormat="false" ht="15" hidden="false" customHeight="false" outlineLevel="0" collapsed="false">
      <c r="A383" s="3"/>
      <c r="B383" s="3"/>
      <c r="C383" s="3"/>
      <c r="D383" s="3"/>
      <c r="E383" s="3"/>
      <c r="F383" s="3"/>
      <c r="G383" s="4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4"/>
      <c r="AH383" s="5"/>
      <c r="AI383" s="3"/>
      <c r="AJ383" s="3"/>
      <c r="AK383" s="3"/>
      <c r="AL383" s="5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</row>
    <row r="384" customFormat="false" ht="15" hidden="false" customHeight="false" outlineLevel="0" collapsed="false">
      <c r="A384" s="3"/>
      <c r="B384" s="3"/>
      <c r="C384" s="3"/>
      <c r="D384" s="3"/>
      <c r="E384" s="3"/>
      <c r="F384" s="3"/>
      <c r="G384" s="4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4"/>
      <c r="AH384" s="5"/>
      <c r="AI384" s="3"/>
      <c r="AJ384" s="3"/>
      <c r="AK384" s="3"/>
      <c r="AL384" s="5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</row>
    <row r="385" customFormat="false" ht="15" hidden="false" customHeight="false" outlineLevel="0" collapsed="false">
      <c r="A385" s="3"/>
      <c r="B385" s="3"/>
      <c r="C385" s="3"/>
      <c r="D385" s="3"/>
      <c r="E385" s="3"/>
      <c r="F385" s="3"/>
      <c r="G385" s="4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4"/>
      <c r="AH385" s="5"/>
      <c r="AI385" s="3"/>
      <c r="AJ385" s="3"/>
      <c r="AK385" s="3"/>
      <c r="AL385" s="5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  <c r="AY385" s="3"/>
    </row>
    <row r="386" customFormat="false" ht="15" hidden="false" customHeight="false" outlineLevel="0" collapsed="false">
      <c r="A386" s="3"/>
      <c r="B386" s="3"/>
      <c r="C386" s="3"/>
      <c r="D386" s="3"/>
      <c r="E386" s="3"/>
      <c r="F386" s="3"/>
      <c r="G386" s="4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4"/>
      <c r="AH386" s="5"/>
      <c r="AI386" s="3"/>
      <c r="AJ386" s="3"/>
      <c r="AK386" s="3"/>
      <c r="AL386" s="5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  <c r="AY386" s="3"/>
    </row>
    <row r="387" customFormat="false" ht="15" hidden="false" customHeight="false" outlineLevel="0" collapsed="false">
      <c r="A387" s="3"/>
      <c r="B387" s="3"/>
      <c r="C387" s="3"/>
      <c r="D387" s="3"/>
      <c r="E387" s="3"/>
      <c r="F387" s="3"/>
      <c r="G387" s="4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4"/>
      <c r="AH387" s="5"/>
      <c r="AI387" s="3"/>
      <c r="AJ387" s="3"/>
      <c r="AK387" s="3"/>
      <c r="AL387" s="5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  <c r="AY387" s="3"/>
    </row>
    <row r="388" customFormat="false" ht="15" hidden="false" customHeight="false" outlineLevel="0" collapsed="false">
      <c r="A388" s="3"/>
      <c r="B388" s="3"/>
      <c r="C388" s="3"/>
      <c r="D388" s="3"/>
      <c r="E388" s="3"/>
      <c r="F388" s="3"/>
      <c r="G388" s="4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4"/>
      <c r="AH388" s="5"/>
      <c r="AI388" s="3"/>
      <c r="AJ388" s="3"/>
      <c r="AK388" s="3"/>
      <c r="AL388" s="5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  <c r="AY388" s="3"/>
    </row>
    <row r="389" customFormat="false" ht="15" hidden="false" customHeight="false" outlineLevel="0" collapsed="false">
      <c r="A389" s="3"/>
      <c r="B389" s="3"/>
      <c r="C389" s="3"/>
      <c r="D389" s="3"/>
      <c r="E389" s="3"/>
      <c r="F389" s="3"/>
      <c r="G389" s="4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4"/>
      <c r="AH389" s="5"/>
      <c r="AI389" s="3"/>
      <c r="AJ389" s="3"/>
      <c r="AK389" s="3"/>
      <c r="AL389" s="5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</row>
    <row r="390" customFormat="false" ht="15" hidden="false" customHeight="false" outlineLevel="0" collapsed="false">
      <c r="A390" s="3"/>
      <c r="B390" s="3"/>
      <c r="C390" s="3"/>
      <c r="D390" s="3"/>
      <c r="E390" s="3"/>
      <c r="F390" s="3"/>
      <c r="G390" s="4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4"/>
      <c r="AH390" s="5"/>
      <c r="AI390" s="3"/>
      <c r="AJ390" s="3"/>
      <c r="AK390" s="3"/>
      <c r="AL390" s="5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</row>
    <row r="391" customFormat="false" ht="15" hidden="false" customHeight="false" outlineLevel="0" collapsed="false">
      <c r="A391" s="3"/>
      <c r="B391" s="3"/>
      <c r="C391" s="3"/>
      <c r="D391" s="3"/>
      <c r="E391" s="3"/>
      <c r="F391" s="3"/>
      <c r="G391" s="4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4"/>
      <c r="AH391" s="5"/>
      <c r="AI391" s="3"/>
      <c r="AJ391" s="3"/>
      <c r="AK391" s="3"/>
      <c r="AL391" s="5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</row>
    <row r="392" customFormat="false" ht="15" hidden="false" customHeight="false" outlineLevel="0" collapsed="false">
      <c r="A392" s="3"/>
      <c r="B392" s="3"/>
      <c r="C392" s="3"/>
      <c r="D392" s="3"/>
      <c r="E392" s="3"/>
      <c r="F392" s="3"/>
      <c r="G392" s="4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4"/>
      <c r="AH392" s="5"/>
      <c r="AI392" s="3"/>
      <c r="AJ392" s="3"/>
      <c r="AK392" s="3"/>
      <c r="AL392" s="5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</row>
    <row r="393" customFormat="false" ht="15" hidden="false" customHeight="false" outlineLevel="0" collapsed="false">
      <c r="A393" s="3"/>
      <c r="B393" s="3"/>
      <c r="C393" s="3"/>
      <c r="D393" s="3"/>
      <c r="E393" s="3"/>
      <c r="F393" s="3"/>
      <c r="G393" s="4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4"/>
      <c r="AH393" s="5"/>
      <c r="AI393" s="3"/>
      <c r="AJ393" s="3"/>
      <c r="AK393" s="3"/>
      <c r="AL393" s="5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</row>
    <row r="394" customFormat="false" ht="15" hidden="false" customHeight="false" outlineLevel="0" collapsed="false">
      <c r="A394" s="3"/>
      <c r="B394" s="3"/>
      <c r="C394" s="3"/>
      <c r="D394" s="3"/>
      <c r="E394" s="3"/>
      <c r="F394" s="3"/>
      <c r="G394" s="4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4"/>
      <c r="AH394" s="5"/>
      <c r="AI394" s="3"/>
      <c r="AJ394" s="3"/>
      <c r="AK394" s="3"/>
      <c r="AL394" s="5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</row>
    <row r="395" customFormat="false" ht="15" hidden="false" customHeight="false" outlineLevel="0" collapsed="false">
      <c r="A395" s="3"/>
      <c r="B395" s="3"/>
      <c r="C395" s="3"/>
      <c r="D395" s="3"/>
      <c r="E395" s="3"/>
      <c r="F395" s="3"/>
      <c r="G395" s="4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4"/>
      <c r="AH395" s="5"/>
      <c r="AI395" s="3"/>
      <c r="AJ395" s="3"/>
      <c r="AK395" s="3"/>
      <c r="AL395" s="5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</row>
    <row r="396" customFormat="false" ht="15" hidden="false" customHeight="false" outlineLevel="0" collapsed="false">
      <c r="A396" s="3"/>
      <c r="B396" s="3"/>
      <c r="C396" s="3"/>
      <c r="D396" s="3"/>
      <c r="E396" s="3"/>
      <c r="F396" s="3"/>
      <c r="G396" s="4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4"/>
      <c r="AH396" s="5"/>
      <c r="AI396" s="3"/>
      <c r="AJ396" s="3"/>
      <c r="AK396" s="3"/>
      <c r="AL396" s="5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</row>
    <row r="397" customFormat="false" ht="15" hidden="false" customHeight="false" outlineLevel="0" collapsed="false">
      <c r="A397" s="3"/>
      <c r="B397" s="3"/>
      <c r="C397" s="3"/>
      <c r="D397" s="3"/>
      <c r="E397" s="3"/>
      <c r="F397" s="3"/>
      <c r="G397" s="4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4"/>
      <c r="AH397" s="5"/>
      <c r="AI397" s="3"/>
      <c r="AJ397" s="3"/>
      <c r="AK397" s="3"/>
      <c r="AL397" s="5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</row>
    <row r="398" customFormat="false" ht="15" hidden="false" customHeight="false" outlineLevel="0" collapsed="false">
      <c r="A398" s="3"/>
      <c r="B398" s="3"/>
      <c r="C398" s="3"/>
      <c r="D398" s="3"/>
      <c r="E398" s="3"/>
      <c r="F398" s="3"/>
      <c r="G398" s="4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4"/>
      <c r="AH398" s="5"/>
      <c r="AI398" s="3"/>
      <c r="AJ398" s="3"/>
      <c r="AK398" s="3"/>
      <c r="AL398" s="5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</row>
    <row r="399" customFormat="false" ht="15" hidden="false" customHeight="false" outlineLevel="0" collapsed="false">
      <c r="A399" s="3"/>
      <c r="B399" s="3"/>
      <c r="C399" s="3"/>
      <c r="D399" s="3"/>
      <c r="E399" s="3"/>
      <c r="F399" s="3"/>
      <c r="G399" s="4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4"/>
      <c r="AH399" s="5"/>
      <c r="AI399" s="3"/>
      <c r="AJ399" s="3"/>
      <c r="AK399" s="3"/>
      <c r="AL399" s="5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</row>
    <row r="400" customFormat="false" ht="15" hidden="false" customHeight="false" outlineLevel="0" collapsed="false">
      <c r="A400" s="3"/>
      <c r="B400" s="3"/>
      <c r="C400" s="3"/>
      <c r="D400" s="3"/>
      <c r="E400" s="3"/>
      <c r="F400" s="3"/>
      <c r="G400" s="4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4"/>
      <c r="AH400" s="5"/>
      <c r="AI400" s="3"/>
      <c r="AJ400" s="3"/>
      <c r="AK400" s="3"/>
      <c r="AL400" s="5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</row>
    <row r="401" customFormat="false" ht="15" hidden="false" customHeight="false" outlineLevel="0" collapsed="false">
      <c r="A401" s="3"/>
      <c r="B401" s="3"/>
      <c r="C401" s="3"/>
      <c r="D401" s="3"/>
      <c r="E401" s="3"/>
      <c r="F401" s="3"/>
      <c r="G401" s="4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4"/>
      <c r="AH401" s="5"/>
      <c r="AI401" s="3"/>
      <c r="AJ401" s="3"/>
      <c r="AK401" s="3"/>
      <c r="AL401" s="5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</row>
    <row r="402" customFormat="false" ht="15" hidden="false" customHeight="false" outlineLevel="0" collapsed="false">
      <c r="A402" s="3"/>
      <c r="B402" s="3"/>
      <c r="C402" s="3"/>
      <c r="D402" s="3"/>
      <c r="E402" s="3"/>
      <c r="F402" s="3"/>
      <c r="G402" s="4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4"/>
      <c r="AH402" s="5"/>
      <c r="AI402" s="3"/>
      <c r="AJ402" s="3"/>
      <c r="AK402" s="3"/>
      <c r="AL402" s="5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</row>
    <row r="403" customFormat="false" ht="15" hidden="false" customHeight="false" outlineLevel="0" collapsed="false">
      <c r="A403" s="3"/>
      <c r="B403" s="3"/>
      <c r="C403" s="3"/>
      <c r="D403" s="3"/>
      <c r="E403" s="3"/>
      <c r="F403" s="3"/>
      <c r="G403" s="4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4"/>
      <c r="AH403" s="5"/>
      <c r="AI403" s="3"/>
      <c r="AJ403" s="3"/>
      <c r="AK403" s="3"/>
      <c r="AL403" s="5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</row>
    <row r="404" customFormat="false" ht="15" hidden="false" customHeight="false" outlineLevel="0" collapsed="false">
      <c r="A404" s="3"/>
      <c r="B404" s="3"/>
      <c r="C404" s="3"/>
      <c r="D404" s="3"/>
      <c r="E404" s="3"/>
      <c r="F404" s="3"/>
      <c r="G404" s="4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4"/>
      <c r="AH404" s="5"/>
      <c r="AI404" s="3"/>
      <c r="AJ404" s="3"/>
      <c r="AK404" s="3"/>
      <c r="AL404" s="5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</row>
    <row r="405" customFormat="false" ht="15" hidden="false" customHeight="false" outlineLevel="0" collapsed="false">
      <c r="A405" s="3"/>
      <c r="B405" s="3"/>
      <c r="C405" s="3"/>
      <c r="D405" s="3"/>
      <c r="E405" s="3"/>
      <c r="F405" s="3"/>
      <c r="G405" s="4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4"/>
      <c r="AH405" s="5"/>
      <c r="AI405" s="3"/>
      <c r="AJ405" s="3"/>
      <c r="AK405" s="3"/>
      <c r="AL405" s="5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</row>
    <row r="406" customFormat="false" ht="15" hidden="false" customHeight="false" outlineLevel="0" collapsed="false">
      <c r="A406" s="3"/>
      <c r="B406" s="3"/>
      <c r="C406" s="3"/>
      <c r="D406" s="3"/>
      <c r="E406" s="3"/>
      <c r="F406" s="3"/>
      <c r="G406" s="4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4"/>
      <c r="AH406" s="5"/>
      <c r="AI406" s="3"/>
      <c r="AJ406" s="3"/>
      <c r="AK406" s="3"/>
      <c r="AL406" s="5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  <c r="AX406" s="3"/>
      <c r="AY406" s="3"/>
    </row>
    <row r="407" customFormat="false" ht="15" hidden="false" customHeight="false" outlineLevel="0" collapsed="false">
      <c r="A407" s="3"/>
      <c r="B407" s="3"/>
      <c r="C407" s="3"/>
      <c r="D407" s="3"/>
      <c r="E407" s="3"/>
      <c r="F407" s="3"/>
      <c r="G407" s="4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4"/>
      <c r="AH407" s="5"/>
      <c r="AI407" s="3"/>
      <c r="AJ407" s="3"/>
      <c r="AK407" s="3"/>
      <c r="AL407" s="5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  <c r="AY407" s="3"/>
    </row>
    <row r="408" customFormat="false" ht="15" hidden="false" customHeight="false" outlineLevel="0" collapsed="false">
      <c r="A408" s="3"/>
      <c r="B408" s="3"/>
      <c r="C408" s="3"/>
      <c r="D408" s="3"/>
      <c r="E408" s="3"/>
      <c r="F408" s="3"/>
      <c r="G408" s="4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4"/>
      <c r="AH408" s="5"/>
      <c r="AI408" s="3"/>
      <c r="AJ408" s="3"/>
      <c r="AK408" s="3"/>
      <c r="AL408" s="5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</row>
    <row r="409" customFormat="false" ht="15" hidden="false" customHeight="false" outlineLevel="0" collapsed="false">
      <c r="A409" s="3"/>
      <c r="B409" s="3"/>
      <c r="C409" s="3"/>
      <c r="D409" s="3"/>
      <c r="E409" s="3"/>
      <c r="F409" s="3"/>
      <c r="G409" s="4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4"/>
      <c r="AH409" s="5"/>
      <c r="AI409" s="3"/>
      <c r="AJ409" s="3"/>
      <c r="AK409" s="3"/>
      <c r="AL409" s="5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</row>
    <row r="410" customFormat="false" ht="15" hidden="false" customHeight="false" outlineLevel="0" collapsed="false">
      <c r="A410" s="3"/>
      <c r="B410" s="3"/>
      <c r="C410" s="3"/>
      <c r="D410" s="3"/>
      <c r="E410" s="3"/>
      <c r="F410" s="3"/>
      <c r="G410" s="4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4"/>
      <c r="AH410" s="5"/>
      <c r="AI410" s="3"/>
      <c r="AJ410" s="3"/>
      <c r="AK410" s="3"/>
      <c r="AL410" s="5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</row>
    <row r="411" customFormat="false" ht="15" hidden="false" customHeight="false" outlineLevel="0" collapsed="false">
      <c r="A411" s="3"/>
      <c r="B411" s="3"/>
      <c r="C411" s="3"/>
      <c r="D411" s="3"/>
      <c r="E411" s="3"/>
      <c r="F411" s="3"/>
      <c r="G411" s="4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4"/>
      <c r="AH411" s="5"/>
      <c r="AI411" s="3"/>
      <c r="AJ411" s="3"/>
      <c r="AK411" s="3"/>
      <c r="AL411" s="5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</row>
    <row r="412" customFormat="false" ht="15" hidden="false" customHeight="false" outlineLevel="0" collapsed="false">
      <c r="A412" s="3"/>
      <c r="B412" s="3"/>
      <c r="C412" s="3"/>
      <c r="D412" s="3"/>
      <c r="E412" s="3"/>
      <c r="F412" s="3"/>
      <c r="G412" s="4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4"/>
      <c r="AH412" s="5"/>
      <c r="AI412" s="3"/>
      <c r="AJ412" s="3"/>
      <c r="AK412" s="3"/>
      <c r="AL412" s="5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  <c r="AY412" s="3"/>
    </row>
    <row r="413" customFormat="false" ht="15" hidden="false" customHeight="false" outlineLevel="0" collapsed="false">
      <c r="A413" s="3"/>
      <c r="B413" s="3"/>
      <c r="C413" s="3"/>
      <c r="D413" s="3"/>
      <c r="E413" s="3"/>
      <c r="F413" s="3"/>
      <c r="G413" s="4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4"/>
      <c r="AH413" s="5"/>
      <c r="AI413" s="3"/>
      <c r="AJ413" s="3"/>
      <c r="AK413" s="3"/>
      <c r="AL413" s="5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  <c r="AY413" s="3"/>
    </row>
    <row r="414" customFormat="false" ht="15" hidden="false" customHeight="false" outlineLevel="0" collapsed="false">
      <c r="A414" s="3"/>
      <c r="B414" s="3"/>
      <c r="C414" s="3"/>
      <c r="D414" s="3"/>
      <c r="E414" s="3"/>
      <c r="F414" s="3"/>
      <c r="G414" s="4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4"/>
      <c r="AH414" s="5"/>
      <c r="AI414" s="3"/>
      <c r="AJ414" s="3"/>
      <c r="AK414" s="3"/>
      <c r="AL414" s="5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  <c r="AX414" s="3"/>
      <c r="AY414" s="3"/>
    </row>
    <row r="415" customFormat="false" ht="15" hidden="false" customHeight="false" outlineLevel="0" collapsed="false">
      <c r="A415" s="3"/>
      <c r="B415" s="3"/>
      <c r="C415" s="3"/>
      <c r="D415" s="3"/>
      <c r="E415" s="3"/>
      <c r="F415" s="3"/>
      <c r="G415" s="4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4"/>
      <c r="AH415" s="5"/>
      <c r="AI415" s="3"/>
      <c r="AJ415" s="3"/>
      <c r="AK415" s="3"/>
      <c r="AL415" s="5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  <c r="AX415" s="3"/>
      <c r="AY415" s="3"/>
    </row>
    <row r="416" customFormat="false" ht="15" hidden="false" customHeight="false" outlineLevel="0" collapsed="false">
      <c r="A416" s="3"/>
      <c r="B416" s="3"/>
      <c r="C416" s="3"/>
      <c r="D416" s="3"/>
      <c r="E416" s="3"/>
      <c r="F416" s="3"/>
      <c r="G416" s="4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4"/>
      <c r="AH416" s="5"/>
      <c r="AI416" s="3"/>
      <c r="AJ416" s="3"/>
      <c r="AK416" s="3"/>
      <c r="AL416" s="5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  <c r="AY416" s="3"/>
    </row>
    <row r="417" customFormat="false" ht="15" hidden="false" customHeight="false" outlineLevel="0" collapsed="false">
      <c r="A417" s="3"/>
      <c r="B417" s="3"/>
      <c r="C417" s="3"/>
      <c r="D417" s="3"/>
      <c r="E417" s="3"/>
      <c r="F417" s="3"/>
      <c r="G417" s="4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4"/>
      <c r="AH417" s="5"/>
      <c r="AI417" s="3"/>
      <c r="AJ417" s="3"/>
      <c r="AK417" s="3"/>
      <c r="AL417" s="5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</row>
    <row r="418" customFormat="false" ht="15" hidden="false" customHeight="false" outlineLevel="0" collapsed="false">
      <c r="A418" s="3"/>
      <c r="B418" s="3"/>
      <c r="C418" s="3"/>
      <c r="D418" s="3"/>
      <c r="E418" s="3"/>
      <c r="F418" s="3"/>
      <c r="G418" s="4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4"/>
      <c r="AH418" s="5"/>
      <c r="AI418" s="3"/>
      <c r="AJ418" s="3"/>
      <c r="AK418" s="3"/>
      <c r="AL418" s="5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</row>
    <row r="419" customFormat="false" ht="15" hidden="false" customHeight="false" outlineLevel="0" collapsed="false">
      <c r="A419" s="3"/>
      <c r="B419" s="3"/>
      <c r="C419" s="3"/>
      <c r="D419" s="3"/>
      <c r="E419" s="3"/>
      <c r="F419" s="3"/>
      <c r="G419" s="4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4"/>
      <c r="AH419" s="5"/>
      <c r="AI419" s="3"/>
      <c r="AJ419" s="3"/>
      <c r="AK419" s="3"/>
      <c r="AL419" s="5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</row>
    <row r="420" customFormat="false" ht="15" hidden="false" customHeight="false" outlineLevel="0" collapsed="false">
      <c r="A420" s="3"/>
      <c r="B420" s="3"/>
      <c r="C420" s="3"/>
      <c r="D420" s="3"/>
      <c r="E420" s="3"/>
      <c r="F420" s="3"/>
      <c r="G420" s="4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4"/>
      <c r="AH420" s="5"/>
      <c r="AI420" s="3"/>
      <c r="AJ420" s="3"/>
      <c r="AK420" s="3"/>
      <c r="AL420" s="5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  <c r="AX420" s="3"/>
      <c r="AY420" s="3"/>
    </row>
    <row r="421" customFormat="false" ht="15" hidden="false" customHeight="false" outlineLevel="0" collapsed="false">
      <c r="A421" s="3"/>
      <c r="B421" s="3"/>
      <c r="C421" s="3"/>
      <c r="D421" s="3"/>
      <c r="E421" s="3"/>
      <c r="F421" s="3"/>
      <c r="G421" s="4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4"/>
      <c r="AH421" s="5"/>
      <c r="AI421" s="3"/>
      <c r="AJ421" s="3"/>
      <c r="AK421" s="3"/>
      <c r="AL421" s="5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  <c r="AX421" s="3"/>
      <c r="AY421" s="3"/>
    </row>
    <row r="422" customFormat="false" ht="15" hidden="false" customHeight="false" outlineLevel="0" collapsed="false">
      <c r="A422" s="3"/>
      <c r="B422" s="3"/>
      <c r="C422" s="3"/>
      <c r="D422" s="3"/>
      <c r="E422" s="3"/>
      <c r="F422" s="3"/>
      <c r="G422" s="4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4"/>
      <c r="AH422" s="5"/>
      <c r="AI422" s="3"/>
      <c r="AJ422" s="3"/>
      <c r="AK422" s="3"/>
      <c r="AL422" s="5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  <c r="AY422" s="3"/>
    </row>
    <row r="423" customFormat="false" ht="15" hidden="false" customHeight="false" outlineLevel="0" collapsed="false">
      <c r="A423" s="3"/>
      <c r="B423" s="3"/>
      <c r="C423" s="3"/>
      <c r="D423" s="3"/>
      <c r="E423" s="3"/>
      <c r="F423" s="3"/>
      <c r="G423" s="4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4"/>
      <c r="AH423" s="5"/>
      <c r="AI423" s="3"/>
      <c r="AJ423" s="3"/>
      <c r="AK423" s="3"/>
      <c r="AL423" s="5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</row>
    <row r="424" customFormat="false" ht="15" hidden="false" customHeight="false" outlineLevel="0" collapsed="false">
      <c r="A424" s="3"/>
      <c r="B424" s="3"/>
      <c r="C424" s="3"/>
      <c r="D424" s="3"/>
      <c r="E424" s="3"/>
      <c r="F424" s="3"/>
      <c r="G424" s="4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4"/>
      <c r="AH424" s="5"/>
      <c r="AI424" s="3"/>
      <c r="AJ424" s="3"/>
      <c r="AK424" s="3"/>
      <c r="AL424" s="5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</row>
    <row r="425" customFormat="false" ht="15" hidden="false" customHeight="false" outlineLevel="0" collapsed="false">
      <c r="A425" s="3"/>
      <c r="B425" s="3"/>
      <c r="C425" s="3"/>
      <c r="D425" s="3"/>
      <c r="E425" s="3"/>
      <c r="F425" s="3"/>
      <c r="G425" s="4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4"/>
      <c r="AH425" s="5"/>
      <c r="AI425" s="3"/>
      <c r="AJ425" s="3"/>
      <c r="AK425" s="3"/>
      <c r="AL425" s="5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</row>
    <row r="426" customFormat="false" ht="15" hidden="false" customHeight="false" outlineLevel="0" collapsed="false">
      <c r="A426" s="3"/>
      <c r="B426" s="3"/>
      <c r="C426" s="3"/>
      <c r="D426" s="3"/>
      <c r="E426" s="3"/>
      <c r="F426" s="3"/>
      <c r="G426" s="4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4"/>
      <c r="AH426" s="5"/>
      <c r="AI426" s="3"/>
      <c r="AJ426" s="3"/>
      <c r="AK426" s="3"/>
      <c r="AL426" s="5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  <c r="AX426" s="3"/>
      <c r="AY426" s="3"/>
    </row>
    <row r="427" customFormat="false" ht="15" hidden="false" customHeight="false" outlineLevel="0" collapsed="false">
      <c r="A427" s="3"/>
      <c r="B427" s="3"/>
      <c r="C427" s="3"/>
      <c r="D427" s="3"/>
      <c r="E427" s="3"/>
      <c r="F427" s="3"/>
      <c r="G427" s="4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4"/>
      <c r="AH427" s="5"/>
      <c r="AI427" s="3"/>
      <c r="AJ427" s="3"/>
      <c r="AK427" s="3"/>
      <c r="AL427" s="5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  <c r="AX427" s="3"/>
      <c r="AY427" s="3"/>
    </row>
    <row r="428" customFormat="false" ht="15" hidden="false" customHeight="false" outlineLevel="0" collapsed="false">
      <c r="A428" s="3"/>
      <c r="B428" s="3"/>
      <c r="C428" s="3"/>
      <c r="D428" s="3"/>
      <c r="E428" s="3"/>
      <c r="F428" s="3"/>
      <c r="G428" s="4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4"/>
      <c r="AH428" s="5"/>
      <c r="AI428" s="3"/>
      <c r="AJ428" s="3"/>
      <c r="AK428" s="3"/>
      <c r="AL428" s="5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  <c r="AX428" s="3"/>
      <c r="AY428" s="3"/>
    </row>
    <row r="429" customFormat="false" ht="15" hidden="false" customHeight="false" outlineLevel="0" collapsed="false">
      <c r="A429" s="3"/>
      <c r="B429" s="3"/>
      <c r="C429" s="3"/>
      <c r="D429" s="3"/>
      <c r="E429" s="3"/>
      <c r="F429" s="3"/>
      <c r="G429" s="4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4"/>
      <c r="AH429" s="5"/>
      <c r="AI429" s="3"/>
      <c r="AJ429" s="3"/>
      <c r="AK429" s="3"/>
      <c r="AL429" s="5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  <c r="AY429" s="3"/>
    </row>
    <row r="430" customFormat="false" ht="15" hidden="false" customHeight="false" outlineLevel="0" collapsed="false">
      <c r="A430" s="3"/>
      <c r="B430" s="3"/>
      <c r="C430" s="3"/>
      <c r="D430" s="3"/>
      <c r="E430" s="3"/>
      <c r="F430" s="3"/>
      <c r="G430" s="4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4"/>
      <c r="AH430" s="5"/>
      <c r="AI430" s="3"/>
      <c r="AJ430" s="3"/>
      <c r="AK430" s="3"/>
      <c r="AL430" s="5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  <c r="AY430" s="3"/>
    </row>
    <row r="431" customFormat="false" ht="15" hidden="false" customHeight="false" outlineLevel="0" collapsed="false">
      <c r="A431" s="3"/>
      <c r="B431" s="3"/>
      <c r="C431" s="3"/>
      <c r="D431" s="3"/>
      <c r="E431" s="3"/>
      <c r="F431" s="3"/>
      <c r="G431" s="4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4"/>
      <c r="AH431" s="5"/>
      <c r="AI431" s="3"/>
      <c r="AJ431" s="3"/>
      <c r="AK431" s="3"/>
      <c r="AL431" s="5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</row>
    <row r="432" customFormat="false" ht="15" hidden="false" customHeight="false" outlineLevel="0" collapsed="false">
      <c r="A432" s="3"/>
      <c r="B432" s="3"/>
      <c r="C432" s="3"/>
      <c r="D432" s="3"/>
      <c r="E432" s="3"/>
      <c r="F432" s="3"/>
      <c r="G432" s="4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4"/>
      <c r="AH432" s="5"/>
      <c r="AI432" s="3"/>
      <c r="AJ432" s="3"/>
      <c r="AK432" s="3"/>
      <c r="AL432" s="5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  <c r="AY432" s="3"/>
    </row>
    <row r="433" customFormat="false" ht="15" hidden="false" customHeight="false" outlineLevel="0" collapsed="false">
      <c r="A433" s="3"/>
      <c r="B433" s="3"/>
      <c r="C433" s="3"/>
      <c r="D433" s="3"/>
      <c r="E433" s="3"/>
      <c r="F433" s="3"/>
      <c r="G433" s="4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4"/>
      <c r="AH433" s="5"/>
      <c r="AI433" s="3"/>
      <c r="AJ433" s="3"/>
      <c r="AK433" s="3"/>
      <c r="AL433" s="5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  <c r="AY433" s="3"/>
    </row>
    <row r="434" customFormat="false" ht="15" hidden="false" customHeight="false" outlineLevel="0" collapsed="false">
      <c r="A434" s="3"/>
      <c r="B434" s="3"/>
      <c r="C434" s="3"/>
      <c r="D434" s="3"/>
      <c r="E434" s="3"/>
      <c r="F434" s="3"/>
      <c r="G434" s="4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4"/>
      <c r="AH434" s="5"/>
      <c r="AI434" s="3"/>
      <c r="AJ434" s="3"/>
      <c r="AK434" s="3"/>
      <c r="AL434" s="5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  <c r="AX434" s="3"/>
      <c r="AY434" s="3"/>
    </row>
    <row r="435" customFormat="false" ht="15" hidden="false" customHeight="false" outlineLevel="0" collapsed="false">
      <c r="A435" s="3"/>
      <c r="B435" s="3"/>
      <c r="C435" s="3"/>
      <c r="D435" s="3"/>
      <c r="E435" s="3"/>
      <c r="F435" s="3"/>
      <c r="G435" s="4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4"/>
      <c r="AH435" s="5"/>
      <c r="AI435" s="3"/>
      <c r="AJ435" s="3"/>
      <c r="AK435" s="3"/>
      <c r="AL435" s="5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  <c r="AX435" s="3"/>
      <c r="AY435" s="3"/>
    </row>
    <row r="436" customFormat="false" ht="15" hidden="false" customHeight="false" outlineLevel="0" collapsed="false">
      <c r="A436" s="3"/>
      <c r="B436" s="3"/>
      <c r="C436" s="3"/>
      <c r="D436" s="3"/>
      <c r="E436" s="3"/>
      <c r="F436" s="3"/>
      <c r="G436" s="4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4"/>
      <c r="AH436" s="5"/>
      <c r="AI436" s="3"/>
      <c r="AJ436" s="3"/>
      <c r="AK436" s="3"/>
      <c r="AL436" s="5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  <c r="AY436" s="3"/>
    </row>
    <row r="437" customFormat="false" ht="15" hidden="false" customHeight="false" outlineLevel="0" collapsed="false">
      <c r="A437" s="3"/>
      <c r="B437" s="3"/>
      <c r="C437" s="3"/>
      <c r="D437" s="3"/>
      <c r="E437" s="3"/>
      <c r="F437" s="3"/>
      <c r="G437" s="4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4"/>
      <c r="AH437" s="5"/>
      <c r="AI437" s="3"/>
      <c r="AJ437" s="3"/>
      <c r="AK437" s="3"/>
      <c r="AL437" s="5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  <c r="AY437" s="3"/>
    </row>
    <row r="438" customFormat="false" ht="15" hidden="false" customHeight="false" outlineLevel="0" collapsed="false">
      <c r="A438" s="3"/>
      <c r="B438" s="3"/>
      <c r="C438" s="3"/>
      <c r="D438" s="3"/>
      <c r="E438" s="3"/>
      <c r="F438" s="3"/>
      <c r="G438" s="4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4"/>
      <c r="AH438" s="5"/>
      <c r="AI438" s="3"/>
      <c r="AJ438" s="3"/>
      <c r="AK438" s="3"/>
      <c r="AL438" s="5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  <c r="AY438" s="3"/>
    </row>
    <row r="439" customFormat="false" ht="15" hidden="false" customHeight="false" outlineLevel="0" collapsed="false">
      <c r="A439" s="3"/>
      <c r="B439" s="3"/>
      <c r="C439" s="3"/>
      <c r="D439" s="3"/>
      <c r="E439" s="3"/>
      <c r="F439" s="3"/>
      <c r="G439" s="4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4"/>
      <c r="AH439" s="5"/>
      <c r="AI439" s="3"/>
      <c r="AJ439" s="3"/>
      <c r="AK439" s="3"/>
      <c r="AL439" s="5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3"/>
      <c r="AY439" s="3"/>
    </row>
    <row r="440" customFormat="false" ht="15" hidden="false" customHeight="false" outlineLevel="0" collapsed="false">
      <c r="A440" s="3"/>
      <c r="B440" s="3"/>
      <c r="C440" s="3"/>
      <c r="D440" s="3"/>
      <c r="E440" s="3"/>
      <c r="F440" s="3"/>
      <c r="G440" s="4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4"/>
      <c r="AH440" s="5"/>
      <c r="AI440" s="3"/>
      <c r="AJ440" s="3"/>
      <c r="AK440" s="3"/>
      <c r="AL440" s="5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  <c r="AX440" s="3"/>
      <c r="AY440" s="3"/>
    </row>
    <row r="441" customFormat="false" ht="15" hidden="false" customHeight="false" outlineLevel="0" collapsed="false">
      <c r="A441" s="3"/>
      <c r="B441" s="3"/>
      <c r="C441" s="3"/>
      <c r="D441" s="3"/>
      <c r="E441" s="3"/>
      <c r="F441" s="3"/>
      <c r="G441" s="4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4"/>
      <c r="AH441" s="5"/>
      <c r="AI441" s="3"/>
      <c r="AJ441" s="3"/>
      <c r="AK441" s="3"/>
      <c r="AL441" s="5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  <c r="AX441" s="3"/>
      <c r="AY441" s="3"/>
    </row>
    <row r="442" customFormat="false" ht="15" hidden="false" customHeight="false" outlineLevel="0" collapsed="false">
      <c r="A442" s="3"/>
      <c r="B442" s="3"/>
      <c r="C442" s="3"/>
      <c r="D442" s="3"/>
      <c r="E442" s="3"/>
      <c r="F442" s="3"/>
      <c r="G442" s="4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4"/>
      <c r="AH442" s="5"/>
      <c r="AI442" s="3"/>
      <c r="AJ442" s="3"/>
      <c r="AK442" s="3"/>
      <c r="AL442" s="5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  <c r="AX442" s="3"/>
      <c r="AY442" s="3"/>
    </row>
    <row r="443" customFormat="false" ht="15" hidden="false" customHeight="false" outlineLevel="0" collapsed="false">
      <c r="A443" s="3"/>
      <c r="B443" s="3"/>
      <c r="C443" s="3"/>
      <c r="D443" s="3"/>
      <c r="E443" s="3"/>
      <c r="F443" s="3"/>
      <c r="G443" s="4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4"/>
      <c r="AH443" s="5"/>
      <c r="AI443" s="3"/>
      <c r="AJ443" s="3"/>
      <c r="AK443" s="3"/>
      <c r="AL443" s="5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  <c r="AX443" s="3"/>
      <c r="AY443" s="3"/>
    </row>
    <row r="444" customFormat="false" ht="15" hidden="false" customHeight="false" outlineLevel="0" collapsed="false">
      <c r="A444" s="3"/>
      <c r="B444" s="3"/>
      <c r="C444" s="3"/>
      <c r="D444" s="3"/>
      <c r="E444" s="3"/>
      <c r="F444" s="3"/>
      <c r="G444" s="4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4"/>
      <c r="AH444" s="5"/>
      <c r="AI444" s="3"/>
      <c r="AJ444" s="3"/>
      <c r="AK444" s="3"/>
      <c r="AL444" s="5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  <c r="AX444" s="3"/>
      <c r="AY444" s="3"/>
    </row>
    <row r="445" customFormat="false" ht="15" hidden="false" customHeight="false" outlineLevel="0" collapsed="false">
      <c r="A445" s="3"/>
      <c r="B445" s="3"/>
      <c r="C445" s="3"/>
      <c r="D445" s="3"/>
      <c r="E445" s="3"/>
      <c r="F445" s="3"/>
      <c r="G445" s="4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4"/>
      <c r="AH445" s="5"/>
      <c r="AI445" s="3"/>
      <c r="AJ445" s="3"/>
      <c r="AK445" s="3"/>
      <c r="AL445" s="5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  <c r="AX445" s="3"/>
      <c r="AY445" s="3"/>
    </row>
    <row r="446" customFormat="false" ht="15" hidden="false" customHeight="false" outlineLevel="0" collapsed="false">
      <c r="A446" s="3"/>
      <c r="B446" s="3"/>
      <c r="C446" s="3"/>
      <c r="D446" s="3"/>
      <c r="E446" s="3"/>
      <c r="F446" s="3"/>
      <c r="G446" s="4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4"/>
      <c r="AH446" s="5"/>
      <c r="AI446" s="3"/>
      <c r="AJ446" s="3"/>
      <c r="AK446" s="3"/>
      <c r="AL446" s="5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  <c r="AX446" s="3"/>
      <c r="AY446" s="3"/>
    </row>
    <row r="447" customFormat="false" ht="15" hidden="false" customHeight="false" outlineLevel="0" collapsed="false">
      <c r="A447" s="3"/>
      <c r="B447" s="3"/>
      <c r="C447" s="3"/>
      <c r="D447" s="3"/>
      <c r="E447" s="3"/>
      <c r="F447" s="3"/>
      <c r="G447" s="4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4"/>
      <c r="AH447" s="5"/>
      <c r="AI447" s="3"/>
      <c r="AJ447" s="3"/>
      <c r="AK447" s="3"/>
      <c r="AL447" s="5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  <c r="AY447" s="3"/>
    </row>
    <row r="448" customFormat="false" ht="15" hidden="false" customHeight="false" outlineLevel="0" collapsed="false">
      <c r="A448" s="3"/>
      <c r="B448" s="3"/>
      <c r="C448" s="3"/>
      <c r="D448" s="3"/>
      <c r="E448" s="3"/>
      <c r="F448" s="3"/>
      <c r="G448" s="4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4"/>
      <c r="AH448" s="5"/>
      <c r="AI448" s="3"/>
      <c r="AJ448" s="3"/>
      <c r="AK448" s="3"/>
      <c r="AL448" s="5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  <c r="AX448" s="3"/>
      <c r="AY448" s="3"/>
    </row>
    <row r="449" customFormat="false" ht="15" hidden="false" customHeight="false" outlineLevel="0" collapsed="false">
      <c r="A449" s="3"/>
      <c r="B449" s="3"/>
      <c r="C449" s="3"/>
      <c r="D449" s="3"/>
      <c r="E449" s="3"/>
      <c r="F449" s="3"/>
      <c r="G449" s="4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4"/>
      <c r="AH449" s="5"/>
      <c r="AI449" s="3"/>
      <c r="AJ449" s="3"/>
      <c r="AK449" s="3"/>
      <c r="AL449" s="5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  <c r="AX449" s="3"/>
      <c r="AY449" s="3"/>
    </row>
    <row r="450" customFormat="false" ht="15" hidden="false" customHeight="false" outlineLevel="0" collapsed="false">
      <c r="A450" s="3"/>
      <c r="B450" s="3"/>
      <c r="C450" s="3"/>
      <c r="D450" s="3"/>
      <c r="E450" s="3"/>
      <c r="F450" s="3"/>
      <c r="G450" s="4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4"/>
      <c r="AH450" s="5"/>
      <c r="AI450" s="3"/>
      <c r="AJ450" s="3"/>
      <c r="AK450" s="3"/>
      <c r="AL450" s="5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  <c r="AX450" s="3"/>
      <c r="AY450" s="3"/>
    </row>
    <row r="451" customFormat="false" ht="15" hidden="false" customHeight="false" outlineLevel="0" collapsed="false">
      <c r="A451" s="3"/>
      <c r="B451" s="3"/>
      <c r="C451" s="3"/>
      <c r="D451" s="3"/>
      <c r="E451" s="3"/>
      <c r="F451" s="3"/>
      <c r="G451" s="4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4"/>
      <c r="AH451" s="5"/>
      <c r="AI451" s="3"/>
      <c r="AJ451" s="3"/>
      <c r="AK451" s="3"/>
      <c r="AL451" s="5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  <c r="AX451" s="3"/>
      <c r="AY451" s="3"/>
    </row>
    <row r="452" customFormat="false" ht="15" hidden="false" customHeight="false" outlineLevel="0" collapsed="false">
      <c r="A452" s="3"/>
      <c r="B452" s="3"/>
      <c r="C452" s="3"/>
      <c r="D452" s="3"/>
      <c r="E452" s="3"/>
      <c r="F452" s="3"/>
      <c r="G452" s="4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4"/>
      <c r="AH452" s="5"/>
      <c r="AI452" s="3"/>
      <c r="AJ452" s="3"/>
      <c r="AK452" s="3"/>
      <c r="AL452" s="5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  <c r="AY452" s="3"/>
    </row>
    <row r="453" customFormat="false" ht="15" hidden="false" customHeight="false" outlineLevel="0" collapsed="false">
      <c r="A453" s="3"/>
      <c r="B453" s="3"/>
      <c r="C453" s="3"/>
      <c r="D453" s="3"/>
      <c r="E453" s="3"/>
      <c r="F453" s="3"/>
      <c r="G453" s="4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4"/>
      <c r="AH453" s="5"/>
      <c r="AI453" s="3"/>
      <c r="AJ453" s="3"/>
      <c r="AK453" s="3"/>
      <c r="AL453" s="5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3"/>
      <c r="AY453" s="3"/>
    </row>
    <row r="454" customFormat="false" ht="15" hidden="false" customHeight="false" outlineLevel="0" collapsed="false">
      <c r="A454" s="3"/>
      <c r="B454" s="3"/>
      <c r="C454" s="3"/>
      <c r="D454" s="3"/>
      <c r="E454" s="3"/>
      <c r="F454" s="3"/>
      <c r="G454" s="4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4"/>
      <c r="AH454" s="5"/>
      <c r="AI454" s="3"/>
      <c r="AJ454" s="3"/>
      <c r="AK454" s="3"/>
      <c r="AL454" s="5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  <c r="AX454" s="3"/>
      <c r="AY454" s="3"/>
    </row>
    <row r="455" customFormat="false" ht="15" hidden="false" customHeight="false" outlineLevel="0" collapsed="false">
      <c r="A455" s="3"/>
      <c r="B455" s="3"/>
      <c r="C455" s="3"/>
      <c r="D455" s="3"/>
      <c r="E455" s="3"/>
      <c r="F455" s="3"/>
      <c r="G455" s="4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4"/>
      <c r="AH455" s="5"/>
      <c r="AI455" s="3"/>
      <c r="AJ455" s="3"/>
      <c r="AK455" s="3"/>
      <c r="AL455" s="5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  <c r="AX455" s="3"/>
      <c r="AY455" s="3"/>
    </row>
    <row r="456" customFormat="false" ht="15" hidden="false" customHeight="false" outlineLevel="0" collapsed="false">
      <c r="A456" s="3"/>
      <c r="B456" s="3"/>
      <c r="C456" s="3"/>
      <c r="D456" s="3"/>
      <c r="E456" s="3"/>
      <c r="F456" s="3"/>
      <c r="G456" s="4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4"/>
      <c r="AH456" s="5"/>
      <c r="AI456" s="3"/>
      <c r="AJ456" s="3"/>
      <c r="AK456" s="3"/>
      <c r="AL456" s="5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  <c r="AX456" s="3"/>
      <c r="AY456" s="3"/>
    </row>
    <row r="457" customFormat="false" ht="15" hidden="false" customHeight="false" outlineLevel="0" collapsed="false">
      <c r="A457" s="3"/>
      <c r="B457" s="3"/>
      <c r="C457" s="3"/>
      <c r="D457" s="3"/>
      <c r="E457" s="3"/>
      <c r="F457" s="3"/>
      <c r="G457" s="4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4"/>
      <c r="AH457" s="5"/>
      <c r="AI457" s="3"/>
      <c r="AJ457" s="3"/>
      <c r="AK457" s="3"/>
      <c r="AL457" s="5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  <c r="AX457" s="3"/>
      <c r="AY457" s="3"/>
    </row>
    <row r="458" customFormat="false" ht="15" hidden="false" customHeight="false" outlineLevel="0" collapsed="false">
      <c r="A458" s="3"/>
      <c r="B458" s="3"/>
      <c r="C458" s="3"/>
      <c r="D458" s="3"/>
      <c r="E458" s="3"/>
      <c r="F458" s="3"/>
      <c r="G458" s="4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4"/>
      <c r="AH458" s="5"/>
      <c r="AI458" s="3"/>
      <c r="AJ458" s="3"/>
      <c r="AK458" s="3"/>
      <c r="AL458" s="5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  <c r="AX458" s="3"/>
      <c r="AY458" s="3"/>
    </row>
    <row r="459" customFormat="false" ht="15" hidden="false" customHeight="false" outlineLevel="0" collapsed="false">
      <c r="A459" s="3"/>
      <c r="B459" s="3"/>
      <c r="C459" s="3"/>
      <c r="D459" s="3"/>
      <c r="E459" s="3"/>
      <c r="F459" s="3"/>
      <c r="G459" s="4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4"/>
      <c r="AH459" s="5"/>
      <c r="AI459" s="3"/>
      <c r="AJ459" s="3"/>
      <c r="AK459" s="3"/>
      <c r="AL459" s="5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  <c r="AX459" s="3"/>
      <c r="AY459" s="3"/>
    </row>
    <row r="460" customFormat="false" ht="15" hidden="false" customHeight="false" outlineLevel="0" collapsed="false">
      <c r="A460" s="3"/>
      <c r="B460" s="3"/>
      <c r="C460" s="3"/>
      <c r="D460" s="3"/>
      <c r="E460" s="3"/>
      <c r="F460" s="3"/>
      <c r="G460" s="4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4"/>
      <c r="AH460" s="5"/>
      <c r="AI460" s="3"/>
      <c r="AJ460" s="3"/>
      <c r="AK460" s="3"/>
      <c r="AL460" s="5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  <c r="AX460" s="3"/>
      <c r="AY460" s="3"/>
    </row>
    <row r="461" customFormat="false" ht="15" hidden="false" customHeight="false" outlineLevel="0" collapsed="false">
      <c r="A461" s="3"/>
      <c r="B461" s="3"/>
      <c r="C461" s="3"/>
      <c r="D461" s="3"/>
      <c r="E461" s="3"/>
      <c r="F461" s="3"/>
      <c r="G461" s="4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4"/>
      <c r="AH461" s="5"/>
      <c r="AI461" s="3"/>
      <c r="AJ461" s="3"/>
      <c r="AK461" s="3"/>
      <c r="AL461" s="5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  <c r="AX461" s="3"/>
      <c r="AY461" s="3"/>
    </row>
    <row r="462" customFormat="false" ht="15" hidden="false" customHeight="false" outlineLevel="0" collapsed="false">
      <c r="A462" s="3"/>
      <c r="B462" s="3"/>
      <c r="C462" s="3"/>
      <c r="D462" s="3"/>
      <c r="E462" s="3"/>
      <c r="F462" s="3"/>
      <c r="G462" s="4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4"/>
      <c r="AH462" s="5"/>
      <c r="AI462" s="3"/>
      <c r="AJ462" s="3"/>
      <c r="AK462" s="3"/>
      <c r="AL462" s="5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  <c r="AX462" s="3"/>
      <c r="AY462" s="3"/>
    </row>
    <row r="463" customFormat="false" ht="15" hidden="false" customHeight="false" outlineLevel="0" collapsed="false">
      <c r="A463" s="3"/>
      <c r="B463" s="3"/>
      <c r="C463" s="3"/>
      <c r="D463" s="3"/>
      <c r="E463" s="3"/>
      <c r="F463" s="3"/>
      <c r="G463" s="4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4"/>
      <c r="AH463" s="5"/>
      <c r="AI463" s="3"/>
      <c r="AJ463" s="3"/>
      <c r="AK463" s="3"/>
      <c r="AL463" s="5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  <c r="AX463" s="3"/>
      <c r="AY463" s="3"/>
    </row>
    <row r="464" customFormat="false" ht="15" hidden="false" customHeight="false" outlineLevel="0" collapsed="false">
      <c r="A464" s="3"/>
      <c r="B464" s="3"/>
      <c r="C464" s="3"/>
      <c r="D464" s="3"/>
      <c r="E464" s="3"/>
      <c r="F464" s="3"/>
      <c r="G464" s="4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4"/>
      <c r="AH464" s="5"/>
      <c r="AI464" s="3"/>
      <c r="AJ464" s="3"/>
      <c r="AK464" s="3"/>
      <c r="AL464" s="5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  <c r="AX464" s="3"/>
      <c r="AY464" s="3"/>
    </row>
    <row r="465" customFormat="false" ht="15" hidden="false" customHeight="false" outlineLevel="0" collapsed="false">
      <c r="A465" s="3"/>
      <c r="B465" s="3"/>
      <c r="C465" s="3"/>
      <c r="D465" s="3"/>
      <c r="E465" s="3"/>
      <c r="F465" s="3"/>
      <c r="G465" s="4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4"/>
      <c r="AH465" s="5"/>
      <c r="AI465" s="3"/>
      <c r="AJ465" s="3"/>
      <c r="AK465" s="3"/>
      <c r="AL465" s="5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  <c r="AX465" s="3"/>
      <c r="AY465" s="3"/>
    </row>
    <row r="466" customFormat="false" ht="15" hidden="false" customHeight="false" outlineLevel="0" collapsed="false">
      <c r="A466" s="3"/>
      <c r="B466" s="3"/>
      <c r="C466" s="3"/>
      <c r="D466" s="3"/>
      <c r="E466" s="3"/>
      <c r="F466" s="3"/>
      <c r="G466" s="4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4"/>
      <c r="AH466" s="5"/>
      <c r="AI466" s="3"/>
      <c r="AJ466" s="3"/>
      <c r="AK466" s="3"/>
      <c r="AL466" s="5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  <c r="AX466" s="3"/>
      <c r="AY466" s="3"/>
    </row>
    <row r="467" customFormat="false" ht="15" hidden="false" customHeight="false" outlineLevel="0" collapsed="false">
      <c r="A467" s="3"/>
      <c r="B467" s="3"/>
      <c r="C467" s="3"/>
      <c r="D467" s="3"/>
      <c r="E467" s="3"/>
      <c r="F467" s="3"/>
      <c r="G467" s="4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4"/>
      <c r="AH467" s="5"/>
      <c r="AI467" s="3"/>
      <c r="AJ467" s="3"/>
      <c r="AK467" s="3"/>
      <c r="AL467" s="5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  <c r="AX467" s="3"/>
      <c r="AY467" s="3"/>
    </row>
    <row r="468" customFormat="false" ht="15" hidden="false" customHeight="false" outlineLevel="0" collapsed="false">
      <c r="A468" s="3"/>
      <c r="B468" s="3"/>
      <c r="C468" s="3"/>
      <c r="D468" s="3"/>
      <c r="E468" s="3"/>
      <c r="F468" s="3"/>
      <c r="G468" s="4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4"/>
      <c r="AH468" s="5"/>
      <c r="AI468" s="3"/>
      <c r="AJ468" s="3"/>
      <c r="AK468" s="3"/>
      <c r="AL468" s="5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  <c r="AX468" s="3"/>
      <c r="AY468" s="3"/>
    </row>
    <row r="469" customFormat="false" ht="15" hidden="false" customHeight="false" outlineLevel="0" collapsed="false">
      <c r="A469" s="3"/>
      <c r="B469" s="3"/>
      <c r="C469" s="3"/>
      <c r="D469" s="3"/>
      <c r="E469" s="3"/>
      <c r="F469" s="3"/>
      <c r="G469" s="4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4"/>
      <c r="AH469" s="5"/>
      <c r="AI469" s="3"/>
      <c r="AJ469" s="3"/>
      <c r="AK469" s="3"/>
      <c r="AL469" s="5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  <c r="AX469" s="3"/>
      <c r="AY469" s="3"/>
    </row>
    <row r="470" customFormat="false" ht="15" hidden="false" customHeight="false" outlineLevel="0" collapsed="false">
      <c r="A470" s="3"/>
      <c r="B470" s="3"/>
      <c r="C470" s="3"/>
      <c r="D470" s="3"/>
      <c r="E470" s="3"/>
      <c r="F470" s="3"/>
      <c r="G470" s="4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4"/>
      <c r="AH470" s="5"/>
      <c r="AI470" s="3"/>
      <c r="AJ470" s="3"/>
      <c r="AK470" s="3"/>
      <c r="AL470" s="5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  <c r="AX470" s="3"/>
      <c r="AY470" s="3"/>
    </row>
    <row r="471" customFormat="false" ht="15" hidden="false" customHeight="false" outlineLevel="0" collapsed="false">
      <c r="A471" s="3"/>
      <c r="B471" s="3"/>
      <c r="C471" s="3"/>
      <c r="D471" s="3"/>
      <c r="E471" s="3"/>
      <c r="F471" s="3"/>
      <c r="G471" s="4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4"/>
      <c r="AH471" s="5"/>
      <c r="AI471" s="3"/>
      <c r="AJ471" s="3"/>
      <c r="AK471" s="3"/>
      <c r="AL471" s="5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  <c r="AX471" s="3"/>
      <c r="AY471" s="3"/>
    </row>
    <row r="472" customFormat="false" ht="15" hidden="false" customHeight="false" outlineLevel="0" collapsed="false">
      <c r="A472" s="3"/>
      <c r="B472" s="3"/>
      <c r="C472" s="3"/>
      <c r="D472" s="3"/>
      <c r="E472" s="3"/>
      <c r="F472" s="3"/>
      <c r="G472" s="4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4"/>
      <c r="AH472" s="5"/>
      <c r="AI472" s="3"/>
      <c r="AJ472" s="3"/>
      <c r="AK472" s="3"/>
      <c r="AL472" s="5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  <c r="AX472" s="3"/>
      <c r="AY472" s="3"/>
    </row>
    <row r="473" customFormat="false" ht="15" hidden="false" customHeight="false" outlineLevel="0" collapsed="false">
      <c r="A473" s="3"/>
      <c r="B473" s="3"/>
      <c r="C473" s="3"/>
      <c r="D473" s="3"/>
      <c r="E473" s="3"/>
      <c r="F473" s="3"/>
      <c r="G473" s="4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4"/>
      <c r="AH473" s="5"/>
      <c r="AI473" s="3"/>
      <c r="AJ473" s="3"/>
      <c r="AK473" s="3"/>
      <c r="AL473" s="5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  <c r="AX473" s="3"/>
      <c r="AY473" s="3"/>
    </row>
    <row r="474" customFormat="false" ht="15" hidden="false" customHeight="false" outlineLevel="0" collapsed="false">
      <c r="A474" s="3"/>
      <c r="B474" s="3"/>
      <c r="C474" s="3"/>
      <c r="D474" s="3"/>
      <c r="E474" s="3"/>
      <c r="F474" s="3"/>
      <c r="G474" s="4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4"/>
      <c r="AH474" s="5"/>
      <c r="AI474" s="3"/>
      <c r="AJ474" s="3"/>
      <c r="AK474" s="3"/>
      <c r="AL474" s="5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  <c r="AX474" s="3"/>
      <c r="AY474" s="3"/>
    </row>
    <row r="475" customFormat="false" ht="15" hidden="false" customHeight="false" outlineLevel="0" collapsed="false">
      <c r="A475" s="3"/>
      <c r="B475" s="3"/>
      <c r="C475" s="3"/>
      <c r="D475" s="3"/>
      <c r="E475" s="3"/>
      <c r="F475" s="3"/>
      <c r="G475" s="4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4"/>
      <c r="AH475" s="5"/>
      <c r="AI475" s="3"/>
      <c r="AJ475" s="3"/>
      <c r="AK475" s="3"/>
      <c r="AL475" s="5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  <c r="AX475" s="3"/>
      <c r="AY475" s="3"/>
    </row>
    <row r="476" customFormat="false" ht="15" hidden="false" customHeight="false" outlineLevel="0" collapsed="false">
      <c r="A476" s="3"/>
      <c r="B476" s="3"/>
      <c r="C476" s="3"/>
      <c r="D476" s="3"/>
      <c r="E476" s="3"/>
      <c r="F476" s="3"/>
      <c r="G476" s="4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4"/>
      <c r="AH476" s="5"/>
      <c r="AI476" s="3"/>
      <c r="AJ476" s="3"/>
      <c r="AK476" s="3"/>
      <c r="AL476" s="5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  <c r="AX476" s="3"/>
      <c r="AY476" s="3"/>
    </row>
    <row r="477" customFormat="false" ht="15" hidden="false" customHeight="false" outlineLevel="0" collapsed="false">
      <c r="A477" s="3"/>
      <c r="B477" s="3"/>
      <c r="C477" s="3"/>
      <c r="D477" s="3"/>
      <c r="E477" s="3"/>
      <c r="F477" s="3"/>
      <c r="G477" s="4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4"/>
      <c r="AH477" s="5"/>
      <c r="AI477" s="3"/>
      <c r="AJ477" s="3"/>
      <c r="AK477" s="3"/>
      <c r="AL477" s="5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  <c r="AX477" s="3"/>
      <c r="AY477" s="3"/>
    </row>
    <row r="478" customFormat="false" ht="15" hidden="false" customHeight="false" outlineLevel="0" collapsed="false">
      <c r="A478" s="3"/>
      <c r="B478" s="3"/>
      <c r="C478" s="3"/>
      <c r="D478" s="3"/>
      <c r="E478" s="3"/>
      <c r="F478" s="3"/>
      <c r="G478" s="4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4"/>
      <c r="AH478" s="5"/>
      <c r="AI478" s="3"/>
      <c r="AJ478" s="3"/>
      <c r="AK478" s="3"/>
      <c r="AL478" s="5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  <c r="AX478" s="3"/>
      <c r="AY478" s="3"/>
    </row>
    <row r="479" customFormat="false" ht="15" hidden="false" customHeight="false" outlineLevel="0" collapsed="false">
      <c r="A479" s="3"/>
      <c r="B479" s="3"/>
      <c r="C479" s="3"/>
      <c r="D479" s="3"/>
      <c r="E479" s="3"/>
      <c r="F479" s="3"/>
      <c r="G479" s="4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4"/>
      <c r="AH479" s="5"/>
      <c r="AI479" s="3"/>
      <c r="AJ479" s="3"/>
      <c r="AK479" s="3"/>
      <c r="AL479" s="5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  <c r="AX479" s="3"/>
      <c r="AY479" s="3"/>
    </row>
    <row r="480" customFormat="false" ht="15" hidden="false" customHeight="false" outlineLevel="0" collapsed="false">
      <c r="A480" s="3"/>
      <c r="B480" s="3"/>
      <c r="C480" s="3"/>
      <c r="D480" s="3"/>
      <c r="E480" s="3"/>
      <c r="F480" s="3"/>
      <c r="G480" s="4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4"/>
      <c r="AH480" s="5"/>
      <c r="AI480" s="3"/>
      <c r="AJ480" s="3"/>
      <c r="AK480" s="3"/>
      <c r="AL480" s="5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  <c r="AX480" s="3"/>
      <c r="AY480" s="3"/>
    </row>
    <row r="481" customFormat="false" ht="15" hidden="false" customHeight="false" outlineLevel="0" collapsed="false">
      <c r="A481" s="3"/>
      <c r="B481" s="3"/>
      <c r="C481" s="3"/>
      <c r="D481" s="3"/>
      <c r="E481" s="3"/>
      <c r="F481" s="3"/>
      <c r="G481" s="4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4"/>
      <c r="AH481" s="5"/>
      <c r="AI481" s="3"/>
      <c r="AJ481" s="3"/>
      <c r="AK481" s="3"/>
      <c r="AL481" s="5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  <c r="AX481" s="3"/>
      <c r="AY481" s="3"/>
    </row>
    <row r="482" customFormat="false" ht="15" hidden="false" customHeight="false" outlineLevel="0" collapsed="false">
      <c r="A482" s="3"/>
      <c r="B482" s="3"/>
      <c r="C482" s="3"/>
      <c r="D482" s="3"/>
      <c r="E482" s="3"/>
      <c r="F482" s="3"/>
      <c r="G482" s="4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4"/>
      <c r="AH482" s="5"/>
      <c r="AI482" s="3"/>
      <c r="AJ482" s="3"/>
      <c r="AK482" s="3"/>
      <c r="AL482" s="5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  <c r="AX482" s="3"/>
      <c r="AY482" s="3"/>
    </row>
    <row r="483" customFormat="false" ht="15" hidden="false" customHeight="false" outlineLevel="0" collapsed="false">
      <c r="A483" s="3"/>
      <c r="B483" s="3"/>
      <c r="C483" s="3"/>
      <c r="D483" s="3"/>
      <c r="E483" s="3"/>
      <c r="F483" s="3"/>
      <c r="G483" s="4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4"/>
      <c r="AH483" s="5"/>
      <c r="AI483" s="3"/>
      <c r="AJ483" s="3"/>
      <c r="AK483" s="3"/>
      <c r="AL483" s="5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  <c r="AX483" s="3"/>
      <c r="AY483" s="3"/>
    </row>
    <row r="484" customFormat="false" ht="15" hidden="false" customHeight="false" outlineLevel="0" collapsed="false">
      <c r="A484" s="3"/>
      <c r="B484" s="3"/>
      <c r="C484" s="3"/>
      <c r="D484" s="3"/>
      <c r="E484" s="3"/>
      <c r="F484" s="3"/>
      <c r="G484" s="4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4"/>
      <c r="AH484" s="5"/>
      <c r="AI484" s="3"/>
      <c r="AJ484" s="3"/>
      <c r="AK484" s="3"/>
      <c r="AL484" s="5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  <c r="AX484" s="3"/>
      <c r="AY484" s="3"/>
    </row>
    <row r="485" customFormat="false" ht="15" hidden="false" customHeight="false" outlineLevel="0" collapsed="false">
      <c r="A485" s="3"/>
      <c r="B485" s="3"/>
      <c r="C485" s="3"/>
      <c r="D485" s="3"/>
      <c r="E485" s="3"/>
      <c r="F485" s="3"/>
      <c r="G485" s="4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4"/>
      <c r="AH485" s="5"/>
      <c r="AI485" s="3"/>
      <c r="AJ485" s="3"/>
      <c r="AK485" s="3"/>
      <c r="AL485" s="5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  <c r="AX485" s="3"/>
      <c r="AY485" s="3"/>
    </row>
    <row r="486" customFormat="false" ht="15" hidden="false" customHeight="false" outlineLevel="0" collapsed="false">
      <c r="A486" s="3"/>
      <c r="B486" s="3"/>
      <c r="C486" s="3"/>
      <c r="D486" s="3"/>
      <c r="E486" s="3"/>
      <c r="F486" s="3"/>
      <c r="G486" s="4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4"/>
      <c r="AH486" s="5"/>
      <c r="AI486" s="3"/>
      <c r="AJ486" s="3"/>
      <c r="AK486" s="3"/>
      <c r="AL486" s="5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  <c r="AX486" s="3"/>
      <c r="AY486" s="3"/>
    </row>
    <row r="487" customFormat="false" ht="15" hidden="false" customHeight="false" outlineLevel="0" collapsed="false">
      <c r="A487" s="3"/>
      <c r="B487" s="3"/>
      <c r="C487" s="3"/>
      <c r="D487" s="3"/>
      <c r="E487" s="3"/>
      <c r="F487" s="3"/>
      <c r="G487" s="4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4"/>
      <c r="AH487" s="5"/>
      <c r="AI487" s="3"/>
      <c r="AJ487" s="3"/>
      <c r="AK487" s="3"/>
      <c r="AL487" s="5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  <c r="AX487" s="3"/>
      <c r="AY487" s="3"/>
    </row>
    <row r="488" customFormat="false" ht="15" hidden="false" customHeight="false" outlineLevel="0" collapsed="false">
      <c r="A488" s="3"/>
      <c r="B488" s="3"/>
      <c r="C488" s="3"/>
      <c r="D488" s="3"/>
      <c r="E488" s="3"/>
      <c r="F488" s="3"/>
      <c r="G488" s="4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4"/>
      <c r="AH488" s="5"/>
      <c r="AI488" s="3"/>
      <c r="AJ488" s="3"/>
      <c r="AK488" s="3"/>
      <c r="AL488" s="5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  <c r="AX488" s="3"/>
      <c r="AY488" s="3"/>
    </row>
    <row r="489" customFormat="false" ht="15" hidden="false" customHeight="false" outlineLevel="0" collapsed="false">
      <c r="A489" s="3"/>
      <c r="B489" s="3"/>
      <c r="C489" s="3"/>
      <c r="D489" s="3"/>
      <c r="E489" s="3"/>
      <c r="F489" s="3"/>
      <c r="G489" s="4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4"/>
      <c r="AH489" s="5"/>
      <c r="AI489" s="3"/>
      <c r="AJ489" s="3"/>
      <c r="AK489" s="3"/>
      <c r="AL489" s="5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  <c r="AX489" s="3"/>
      <c r="AY489" s="3"/>
    </row>
    <row r="490" customFormat="false" ht="15" hidden="false" customHeight="false" outlineLevel="0" collapsed="false">
      <c r="A490" s="3"/>
      <c r="B490" s="3"/>
      <c r="C490" s="3"/>
      <c r="D490" s="3"/>
      <c r="E490" s="3"/>
      <c r="F490" s="3"/>
      <c r="G490" s="4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4"/>
      <c r="AH490" s="5"/>
      <c r="AI490" s="3"/>
      <c r="AJ490" s="3"/>
      <c r="AK490" s="3"/>
      <c r="AL490" s="5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  <c r="AX490" s="3"/>
      <c r="AY490" s="3"/>
    </row>
    <row r="491" customFormat="false" ht="15" hidden="false" customHeight="false" outlineLevel="0" collapsed="false">
      <c r="A491" s="3"/>
      <c r="B491" s="3"/>
      <c r="C491" s="3"/>
      <c r="D491" s="3"/>
      <c r="E491" s="3"/>
      <c r="F491" s="3"/>
      <c r="G491" s="4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4"/>
      <c r="AH491" s="5"/>
      <c r="AI491" s="3"/>
      <c r="AJ491" s="3"/>
      <c r="AK491" s="3"/>
      <c r="AL491" s="5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  <c r="AX491" s="3"/>
      <c r="AY491" s="3"/>
    </row>
    <row r="492" customFormat="false" ht="15" hidden="false" customHeight="false" outlineLevel="0" collapsed="false">
      <c r="A492" s="3"/>
      <c r="B492" s="3"/>
      <c r="C492" s="3"/>
      <c r="D492" s="3"/>
      <c r="E492" s="3"/>
      <c r="F492" s="3"/>
      <c r="G492" s="4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4"/>
      <c r="AH492" s="5"/>
      <c r="AI492" s="3"/>
      <c r="AJ492" s="3"/>
      <c r="AK492" s="3"/>
      <c r="AL492" s="5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  <c r="AX492" s="3"/>
      <c r="AY492" s="3"/>
    </row>
    <row r="493" customFormat="false" ht="15" hidden="false" customHeight="false" outlineLevel="0" collapsed="false">
      <c r="A493" s="3"/>
      <c r="B493" s="3"/>
      <c r="C493" s="3"/>
      <c r="D493" s="3"/>
      <c r="E493" s="3"/>
      <c r="F493" s="3"/>
      <c r="G493" s="4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4"/>
      <c r="AH493" s="5"/>
      <c r="AI493" s="3"/>
      <c r="AJ493" s="3"/>
      <c r="AK493" s="3"/>
      <c r="AL493" s="5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  <c r="AX493" s="3"/>
      <c r="AY493" s="3"/>
    </row>
    <row r="494" customFormat="false" ht="15" hidden="false" customHeight="false" outlineLevel="0" collapsed="false">
      <c r="A494" s="3"/>
      <c r="B494" s="3"/>
      <c r="C494" s="3"/>
      <c r="D494" s="3"/>
      <c r="E494" s="3"/>
      <c r="F494" s="3"/>
      <c r="G494" s="4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4"/>
      <c r="AH494" s="5"/>
      <c r="AI494" s="3"/>
      <c r="AJ494" s="3"/>
      <c r="AK494" s="3"/>
      <c r="AL494" s="5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  <c r="AX494" s="3"/>
      <c r="AY494" s="3"/>
    </row>
    <row r="495" customFormat="false" ht="15" hidden="false" customHeight="false" outlineLevel="0" collapsed="false">
      <c r="A495" s="3"/>
      <c r="B495" s="3"/>
      <c r="C495" s="3"/>
      <c r="D495" s="3"/>
      <c r="E495" s="3"/>
      <c r="F495" s="3"/>
      <c r="G495" s="4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4"/>
      <c r="AH495" s="5"/>
      <c r="AI495" s="3"/>
      <c r="AJ495" s="3"/>
      <c r="AK495" s="3"/>
      <c r="AL495" s="5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  <c r="AX495" s="3"/>
      <c r="AY495" s="3"/>
    </row>
    <row r="496" customFormat="false" ht="15" hidden="false" customHeight="false" outlineLevel="0" collapsed="false">
      <c r="A496" s="3"/>
      <c r="B496" s="3"/>
      <c r="C496" s="3"/>
      <c r="D496" s="3"/>
      <c r="E496" s="3"/>
      <c r="F496" s="3"/>
      <c r="G496" s="4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4"/>
      <c r="AH496" s="5"/>
      <c r="AI496" s="3"/>
      <c r="AJ496" s="3"/>
      <c r="AK496" s="3"/>
      <c r="AL496" s="5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  <c r="AX496" s="3"/>
      <c r="AY496" s="3"/>
    </row>
    <row r="497" customFormat="false" ht="15" hidden="false" customHeight="false" outlineLevel="0" collapsed="false">
      <c r="A497" s="3"/>
      <c r="B497" s="3"/>
      <c r="C497" s="3"/>
      <c r="D497" s="3"/>
      <c r="E497" s="3"/>
      <c r="F497" s="3"/>
      <c r="G497" s="4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4"/>
      <c r="AH497" s="5"/>
      <c r="AI497" s="3"/>
      <c r="AJ497" s="3"/>
      <c r="AK497" s="3"/>
      <c r="AL497" s="5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  <c r="AX497" s="3"/>
      <c r="AY497" s="3"/>
    </row>
    <row r="498" customFormat="false" ht="15" hidden="false" customHeight="false" outlineLevel="0" collapsed="false">
      <c r="A498" s="3"/>
      <c r="B498" s="3"/>
      <c r="C498" s="3"/>
      <c r="D498" s="3"/>
      <c r="E498" s="3"/>
      <c r="F498" s="3"/>
      <c r="G498" s="4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4"/>
      <c r="AH498" s="5"/>
      <c r="AI498" s="3"/>
      <c r="AJ498" s="3"/>
      <c r="AK498" s="3"/>
      <c r="AL498" s="5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  <c r="AX498" s="3"/>
      <c r="AY498" s="3"/>
    </row>
  </sheetData>
  <autoFilter ref="A3:AL79"/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2025-01-09T08:29:40Z</dcterms:created>
  <dc:creator>openpyxl</dc:creator>
  <dc:description/>
  <dc:language>ru-RU</dc:language>
  <cp:lastModifiedBy>Uaer4</cp:lastModifiedBy>
  <dcterms:modified xsi:type="dcterms:W3CDTF">2025-01-10T08:43:57Z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