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АПА\Работа\pokom_ki\pokom_ki\"/>
    </mc:Choice>
  </mc:AlternateContent>
  <xr:revisionPtr revIDLastSave="0" documentId="13_ncr:1_{2C4B5DAB-9942-4EDD-9695-B18632094983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P22" i="1"/>
  <c r="H10" i="1"/>
  <c r="A9" i="1"/>
  <c r="D7" i="1"/>
  <c r="Q6" i="1"/>
  <c r="P2" i="1"/>
  <c r="F10" i="1" l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Z670" i="1" l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Z689" i="1"/>
  <c r="Y685" i="1"/>
  <c r="Y686" i="1"/>
  <c r="Y688" i="1"/>
  <c r="Y684" i="1"/>
  <c r="Y687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<sst xmlns="http://schemas.openxmlformats.org/spreadsheetml/2006/main" count="3251" uniqueCount="1114">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</sst>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0" zoomScale="85" zoomScaleNormal="85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6</v>
      </c>
      <c r="Y67" s="798">
        <f t="shared" si="11"/>
        <v>8</v>
      </c>
      <c r="Z67" s="36">
        <f>IFERROR(IF(Y67=0,"",ROUNDUP(Y67/H67,0)*0.00902),"")</f>
        <v>1.804E-2</v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6.3149999999999995</v>
      </c>
      <c r="BN67" s="64">
        <f t="shared" si="13"/>
        <v>8.42</v>
      </c>
      <c r="BO67" s="64">
        <f t="shared" si="14"/>
        <v>1.1363636363636364E-2</v>
      </c>
      <c r="BP67" s="64">
        <f t="shared" si="15"/>
        <v>1.5151515151515152E-2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1.5</v>
      </c>
      <c r="Y70" s="799">
        <f>IFERROR(Y62/H62,"0")+IFERROR(Y63/H63,"0")+IFERROR(Y64/H64,"0")+IFERROR(Y65/H65,"0")+IFERROR(Y66/H66,"0")+IFERROR(Y67/H67,"0")+IFERROR(Y68/H68,"0")+IFERROR(Y69/H69,"0")</f>
        <v>2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1.804E-2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6</v>
      </c>
      <c r="Y71" s="799">
        <f>IFERROR(SUM(Y62:Y69),"0")</f>
        <v>8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30</v>
      </c>
      <c r="Y73" s="798">
        <f>IFERROR(IF(X73="",0,CEILING((X73/$H73),1)*$H73),"")</f>
        <v>32.400000000000006</v>
      </c>
      <c r="Z73" s="36">
        <f>IFERROR(IF(Y73=0,"",ROUNDUP(Y73/H73,0)*0.02175),"")</f>
        <v>6.5250000000000002E-2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31.333333333333329</v>
      </c>
      <c r="BN73" s="64">
        <f>IFERROR(Y73*I73/H73,"0")</f>
        <v>33.840000000000003</v>
      </c>
      <c r="BO73" s="64">
        <f>IFERROR(1/J73*(X73/H73),"0")</f>
        <v>4.96031746031746E-2</v>
      </c>
      <c r="BP73" s="64">
        <f>IFERROR(1/J73*(Y73/H73),"0")</f>
        <v>5.3571428571428575E-2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2.7777777777777777</v>
      </c>
      <c r="Y77" s="799">
        <f>IFERROR(Y73/H73,"0")+IFERROR(Y74/H74,"0")+IFERROR(Y75/H75,"0")+IFERROR(Y76/H76,"0")</f>
        <v>3.0000000000000004</v>
      </c>
      <c r="Z77" s="799">
        <f>IFERROR(IF(Z73="",0,Z73),"0")+IFERROR(IF(Z74="",0,Z74),"0")+IFERROR(IF(Z75="",0,Z75),"0")+IFERROR(IF(Z76="",0,Z76),"0")</f>
        <v>6.5250000000000002E-2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30</v>
      </c>
      <c r="Y78" s="799">
        <f>IFERROR(SUM(Y73:Y76),"0")</f>
        <v>32.400000000000006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2</v>
      </c>
      <c r="Y85" s="798">
        <f t="shared" si="16"/>
        <v>3.6</v>
      </c>
      <c r="Z85" s="36">
        <f>IFERROR(IF(Y85=0,"",ROUNDUP(Y85/H85,0)*0.00502),"")</f>
        <v>1.004E-2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2.1111111111111112</v>
      </c>
      <c r="BN85" s="64">
        <f t="shared" si="18"/>
        <v>3.8</v>
      </c>
      <c r="BO85" s="64">
        <f t="shared" si="19"/>
        <v>4.7483380816714157E-3</v>
      </c>
      <c r="BP85" s="64">
        <f t="shared" si="20"/>
        <v>8.5470085470085479E-3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1.1111111111111112</v>
      </c>
      <c r="Y86" s="799">
        <f>IFERROR(Y80/H80,"0")+IFERROR(Y81/H81,"0")+IFERROR(Y82/H82,"0")+IFERROR(Y83/H83,"0")+IFERROR(Y84/H84,"0")+IFERROR(Y85/H85,"0")</f>
        <v>2</v>
      </c>
      <c r="Z86" s="799">
        <f>IFERROR(IF(Z80="",0,Z80),"0")+IFERROR(IF(Z81="",0,Z81),"0")+IFERROR(IF(Z82="",0,Z82),"0")+IFERROR(IF(Z83="",0,Z83),"0")+IFERROR(IF(Z84="",0,Z84),"0")+IFERROR(IF(Z85="",0,Z85),"0")</f>
        <v>1.004E-2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2</v>
      </c>
      <c r="Y87" s="799">
        <f>IFERROR(SUM(Y80:Y85),"0")</f>
        <v>3.6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48</v>
      </c>
      <c r="Y105" s="798">
        <f>IFERROR(IF(X105="",0,CEILING((X105/$H105),1)*$H105),"")</f>
        <v>54</v>
      </c>
      <c r="Z105" s="36">
        <f>IFERROR(IF(Y105=0,"",ROUNDUP(Y105/H105,0)*0.02175),"")</f>
        <v>0.10874999999999999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50.133333333333326</v>
      </c>
      <c r="BN105" s="64">
        <f>IFERROR(Y105*I105/H105,"0")</f>
        <v>56.4</v>
      </c>
      <c r="BO105" s="64">
        <f>IFERROR(1/J105*(X105/H105),"0")</f>
        <v>7.9365079365079347E-2</v>
      </c>
      <c r="BP105" s="64">
        <f>IFERROR(1/J105*(Y105/H105),"0")</f>
        <v>8.9285714285714274E-2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4.4444444444444438</v>
      </c>
      <c r="Y108" s="799">
        <f>IFERROR(Y105/H105,"0")+IFERROR(Y106/H106,"0")+IFERROR(Y107/H107,"0")</f>
        <v>5</v>
      </c>
      <c r="Z108" s="799">
        <f>IFERROR(IF(Z105="",0,Z105),"0")+IFERROR(IF(Z106="",0,Z106),"0")+IFERROR(IF(Z107="",0,Z107),"0")</f>
        <v>0.10874999999999999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48</v>
      </c>
      <c r="Y109" s="799">
        <f>IFERROR(SUM(Y105:Y107),"0")</f>
        <v>54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25</v>
      </c>
      <c r="Y112" s="798">
        <f t="shared" si="26"/>
        <v>25.200000000000003</v>
      </c>
      <c r="Z112" s="36">
        <f>IFERROR(IF(Y112=0,"",ROUNDUP(Y112/H112,0)*0.02175),"")</f>
        <v>6.5250000000000002E-2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26.678571428571431</v>
      </c>
      <c r="BN112" s="64">
        <f t="shared" si="28"/>
        <v>26.892000000000003</v>
      </c>
      <c r="BO112" s="64">
        <f t="shared" si="29"/>
        <v>5.3146258503401357E-2</v>
      </c>
      <c r="BP112" s="64">
        <f t="shared" si="30"/>
        <v>5.3571428571428568E-2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12</v>
      </c>
      <c r="Y113" s="798">
        <f t="shared" si="26"/>
        <v>13.5</v>
      </c>
      <c r="Z113" s="36">
        <f>IFERROR(IF(Y113=0,"",ROUNDUP(Y113/H113,0)*0.00651),"")</f>
        <v>3.2550000000000003E-2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13.12</v>
      </c>
      <c r="BN113" s="64">
        <f t="shared" si="28"/>
        <v>14.759999999999998</v>
      </c>
      <c r="BO113" s="64">
        <f t="shared" si="29"/>
        <v>2.4420024420024417E-2</v>
      </c>
      <c r="BP113" s="64">
        <f t="shared" si="30"/>
        <v>2.7472527472527476E-2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21</v>
      </c>
      <c r="Y116" s="798">
        <f t="shared" si="26"/>
        <v>21.6</v>
      </c>
      <c r="Z116" s="36">
        <f>IFERROR(IF(Y116=0,"",ROUNDUP(Y116/H116,0)*0.00902),"")</f>
        <v>7.2160000000000002E-2</v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23.24</v>
      </c>
      <c r="BN116" s="64">
        <f t="shared" si="28"/>
        <v>23.904</v>
      </c>
      <c r="BO116" s="64">
        <f t="shared" si="29"/>
        <v>5.8922558922558925E-2</v>
      </c>
      <c r="BP116" s="64">
        <f t="shared" si="30"/>
        <v>6.0606060606060608E-2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15.198412698412698</v>
      </c>
      <c r="Y117" s="799">
        <f>IFERROR(Y111/H111,"0")+IFERROR(Y112/H112,"0")+IFERROR(Y113/H113,"0")+IFERROR(Y114/H114,"0")+IFERROR(Y115/H115,"0")+IFERROR(Y116/H116,"0")</f>
        <v>16</v>
      </c>
      <c r="Z117" s="799">
        <f>IFERROR(IF(Z111="",0,Z111),"0")+IFERROR(IF(Z112="",0,Z112),"0")+IFERROR(IF(Z113="",0,Z113),"0")+IFERROR(IF(Z114="",0,Z114),"0")+IFERROR(IF(Z115="",0,Z115),"0")+IFERROR(IF(Z116="",0,Z116),"0")</f>
        <v>0.16996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58</v>
      </c>
      <c r="Y118" s="799">
        <f>IFERROR(SUM(Y111:Y116),"0")</f>
        <v>60.300000000000004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5</v>
      </c>
      <c r="Y124" s="798">
        <f>IFERROR(IF(X124="",0,CEILING((X124/$H124),1)*$H124),"")</f>
        <v>9</v>
      </c>
      <c r="Z124" s="36">
        <f>IFERROR(IF(Y124=0,"",ROUNDUP(Y124/H124,0)*0.00902),"")</f>
        <v>1.804E-2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5.2333333333333334</v>
      </c>
      <c r="BN124" s="64">
        <f>IFERROR(Y124*I124/H124,"0")</f>
        <v>9.42</v>
      </c>
      <c r="BO124" s="64">
        <f>IFERROR(1/J124*(X124/H124),"0")</f>
        <v>8.4175084175084174E-3</v>
      </c>
      <c r="BP124" s="64">
        <f>IFERROR(1/J124*(Y124/H124),"0")</f>
        <v>1.5151515151515152E-2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1.1111111111111112</v>
      </c>
      <c r="Y126" s="799">
        <f>IFERROR(Y121/H121,"0")+IFERROR(Y122/H122,"0")+IFERROR(Y123/H123,"0")+IFERROR(Y124/H124,"0")+IFERROR(Y125/H125,"0")</f>
        <v>2</v>
      </c>
      <c r="Z126" s="799">
        <f>IFERROR(IF(Z121="",0,Z121),"0")+IFERROR(IF(Z122="",0,Z122),"0")+IFERROR(IF(Z123="",0,Z123),"0")+IFERROR(IF(Z124="",0,Z124),"0")+IFERROR(IF(Z125="",0,Z125),"0")</f>
        <v>1.804E-2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5</v>
      </c>
      <c r="Y127" s="799">
        <f>IFERROR(SUM(Y121:Y125),"0")</f>
        <v>9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18</v>
      </c>
      <c r="Y129" s="798">
        <f>IFERROR(IF(X129="",0,CEILING((X129/$H129),1)*$H129),"")</f>
        <v>21.6</v>
      </c>
      <c r="Z129" s="36">
        <f>IFERROR(IF(Y129=0,"",ROUNDUP(Y129/H129,0)*0.02175),"")</f>
        <v>4.3499999999999997E-2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18.799999999999997</v>
      </c>
      <c r="BN129" s="64">
        <f>IFERROR(Y129*I129/H129,"0")</f>
        <v>22.56</v>
      </c>
      <c r="BO129" s="64">
        <f>IFERROR(1/J129*(X129/H129),"0")</f>
        <v>2.9761904761904757E-2</v>
      </c>
      <c r="BP129" s="64">
        <f>IFERROR(1/J129*(Y129/H129),"0")</f>
        <v>3.5714285714285712E-2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4</v>
      </c>
      <c r="Y132" s="798">
        <f>IFERROR(IF(X132="",0,CEILING((X132/$H132),1)*$H132),"")</f>
        <v>4.8</v>
      </c>
      <c r="Z132" s="36">
        <f>IFERROR(IF(Y132=0,"",ROUNDUP(Y132/H132,0)*0.00651),"")</f>
        <v>1.302E-2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4.3000000000000007</v>
      </c>
      <c r="BN132" s="64">
        <f>IFERROR(Y132*I132/H132,"0")</f>
        <v>5.16</v>
      </c>
      <c r="BO132" s="64">
        <f>IFERROR(1/J132*(X132/H132),"0")</f>
        <v>9.1575091575091579E-3</v>
      </c>
      <c r="BP132" s="64">
        <f>IFERROR(1/J132*(Y132/H132),"0")</f>
        <v>1.098901098901099E-2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3.333333333333333</v>
      </c>
      <c r="Y133" s="799">
        <f>IFERROR(Y129/H129,"0")+IFERROR(Y130/H130,"0")+IFERROR(Y131/H131,"0")+IFERROR(Y132/H132,"0")</f>
        <v>4</v>
      </c>
      <c r="Z133" s="799">
        <f>IFERROR(IF(Z129="",0,Z129),"0")+IFERROR(IF(Z130="",0,Z130),"0")+IFERROR(IF(Z131="",0,Z131),"0")+IFERROR(IF(Z132="",0,Z132),"0")</f>
        <v>5.6520000000000001E-2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22</v>
      </c>
      <c r="Y134" s="799">
        <f>IFERROR(SUM(Y129:Y132),"0")</f>
        <v>26.400000000000002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64</v>
      </c>
      <c r="Y136" s="798">
        <f t="shared" ref="Y136:Y142" si="31">IFERROR(IF(X136="",0,CEILING((X136/$H136),1)*$H136),"")</f>
        <v>67.2</v>
      </c>
      <c r="Z136" s="36">
        <f>IFERROR(IF(Y136=0,"",ROUNDUP(Y136/H136,0)*0.02175),"")</f>
        <v>0.17399999999999999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68.251428571428576</v>
      </c>
      <c r="BN136" s="64">
        <f t="shared" ref="BN136:BN142" si="33">IFERROR(Y136*I136/H136,"0")</f>
        <v>71.664000000000001</v>
      </c>
      <c r="BO136" s="64">
        <f t="shared" ref="BO136:BO142" si="34">IFERROR(1/J136*(X136/H136),"0")</f>
        <v>0.13605442176870747</v>
      </c>
      <c r="BP136" s="64">
        <f t="shared" ref="BP136:BP142" si="35">IFERROR(1/J136*(Y136/H136),"0")</f>
        <v>0.14285714285714285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42</v>
      </c>
      <c r="Y140" s="798">
        <f t="shared" si="31"/>
        <v>43.2</v>
      </c>
      <c r="Z140" s="36">
        <f>IFERROR(IF(Y140=0,"",ROUNDUP(Y140/H140,0)*0.00651),"")</f>
        <v>0.10416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45.919999999999995</v>
      </c>
      <c r="BN140" s="64">
        <f t="shared" si="33"/>
        <v>47.231999999999999</v>
      </c>
      <c r="BO140" s="64">
        <f t="shared" si="34"/>
        <v>8.5470085470085472E-2</v>
      </c>
      <c r="BP140" s="64">
        <f t="shared" si="35"/>
        <v>8.7912087912087919E-2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23.174603174603174</v>
      </c>
      <c r="Y143" s="799">
        <f>IFERROR(Y136/H136,"0")+IFERROR(Y137/H137,"0")+IFERROR(Y138/H138,"0")+IFERROR(Y139/H139,"0")+IFERROR(Y140/H140,"0")+IFERROR(Y141/H141,"0")+IFERROR(Y142/H142,"0")</f>
        <v>24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0.27815999999999996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106</v>
      </c>
      <c r="Y144" s="799">
        <f>IFERROR(SUM(Y136:Y142),"0")</f>
        <v>110.4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15</v>
      </c>
      <c r="Y189" s="798">
        <f>IFERROR(IF(X189="",0,CEILING((X189/$H189),1)*$H189),"")</f>
        <v>15.84</v>
      </c>
      <c r="Z189" s="36">
        <f>IFERROR(IF(Y189=0,"",ROUNDUP(Y189/H189,0)*0.00502),"")</f>
        <v>4.0160000000000001E-2</v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15.75757575757576</v>
      </c>
      <c r="BN189" s="64">
        <f>IFERROR(Y189*I189/H189,"0")</f>
        <v>16.64</v>
      </c>
      <c r="BO189" s="64">
        <f>IFERROR(1/J189*(X189/H189),"0")</f>
        <v>3.2375032375032378E-2</v>
      </c>
      <c r="BP189" s="64">
        <f>IFERROR(1/J189*(Y189/H189),"0")</f>
        <v>3.4188034188034191E-2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7.5757575757575761</v>
      </c>
      <c r="Y190" s="799">
        <f>IFERROR(Y189/H189,"0")</f>
        <v>8</v>
      </c>
      <c r="Z190" s="799">
        <f>IFERROR(IF(Z189="",0,Z189),"0")</f>
        <v>4.0160000000000001E-2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15</v>
      </c>
      <c r="Y191" s="799">
        <f>IFERROR(SUM(Y189:Y189),"0")</f>
        <v>15.84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116</v>
      </c>
      <c r="Y195" s="798">
        <f t="shared" si="36"/>
        <v>117.60000000000001</v>
      </c>
      <c r="Z195" s="36">
        <f>IFERROR(IF(Y195=0,"",ROUNDUP(Y195/H195,0)*0.00902),"")</f>
        <v>0.25256000000000001</v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121.8</v>
      </c>
      <c r="BN195" s="64">
        <f t="shared" si="38"/>
        <v>123.48000000000002</v>
      </c>
      <c r="BO195" s="64">
        <f t="shared" si="39"/>
        <v>0.20923520923520922</v>
      </c>
      <c r="BP195" s="64">
        <f t="shared" si="40"/>
        <v>0.21212121212121213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2</v>
      </c>
      <c r="Y196" s="798">
        <f t="shared" si="36"/>
        <v>2.1</v>
      </c>
      <c r="Z196" s="36">
        <f>IFERROR(IF(Y196=0,"",ROUNDUP(Y196/H196,0)*0.00502),"")</f>
        <v>5.0200000000000002E-3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2.1238095238095238</v>
      </c>
      <c r="BN196" s="64">
        <f t="shared" si="38"/>
        <v>2.23</v>
      </c>
      <c r="BO196" s="64">
        <f t="shared" si="39"/>
        <v>4.0700040700040706E-3</v>
      </c>
      <c r="BP196" s="64">
        <f t="shared" si="40"/>
        <v>4.2735042735042739E-3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20</v>
      </c>
      <c r="Y198" s="798">
        <f t="shared" si="36"/>
        <v>21</v>
      </c>
      <c r="Z198" s="36">
        <f>IFERROR(IF(Y198=0,"",ROUNDUP(Y198/H198,0)*0.00502),"")</f>
        <v>5.0200000000000002E-2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20.952380952380953</v>
      </c>
      <c r="BN198" s="64">
        <f t="shared" si="38"/>
        <v>22</v>
      </c>
      <c r="BO198" s="64">
        <f t="shared" si="39"/>
        <v>4.0700040700040706E-2</v>
      </c>
      <c r="BP198" s="64">
        <f t="shared" si="40"/>
        <v>4.2735042735042736E-2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38.095238095238095</v>
      </c>
      <c r="Y201" s="799">
        <f>IFERROR(Y193/H193,"0")+IFERROR(Y194/H194,"0")+IFERROR(Y195/H195,"0")+IFERROR(Y196/H196,"0")+IFERROR(Y197/H197,"0")+IFERROR(Y198/H198,"0")+IFERROR(Y199/H199,"0")+IFERROR(Y200/H200,"0")</f>
        <v>39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0.30778000000000005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138</v>
      </c>
      <c r="Y202" s="799">
        <f>IFERROR(SUM(Y193:Y200),"0")</f>
        <v>140.69999999999999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61</v>
      </c>
      <c r="Y227" s="798">
        <f t="shared" si="46"/>
        <v>62.4</v>
      </c>
      <c r="Z227" s="36">
        <f>IFERROR(IF(Y227=0,"",ROUNDUP(Y227/H227,0)*0.02175),"")</f>
        <v>0.17399999999999999</v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65.410769230769247</v>
      </c>
      <c r="BN227" s="64">
        <f t="shared" si="48"/>
        <v>66.912000000000006</v>
      </c>
      <c r="BO227" s="64">
        <f t="shared" si="49"/>
        <v>0.13965201465201463</v>
      </c>
      <c r="BP227" s="64">
        <f t="shared" si="50"/>
        <v>0.14285714285714285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50</v>
      </c>
      <c r="Y229" s="798">
        <f t="shared" si="46"/>
        <v>52.199999999999996</v>
      </c>
      <c r="Z229" s="36">
        <f>IFERROR(IF(Y229=0,"",ROUNDUP(Y229/H229,0)*0.02175),"")</f>
        <v>0.1305</v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53.241379310344833</v>
      </c>
      <c r="BN229" s="64">
        <f t="shared" si="48"/>
        <v>55.583999999999996</v>
      </c>
      <c r="BO229" s="64">
        <f t="shared" si="49"/>
        <v>0.10262725779967159</v>
      </c>
      <c r="BP229" s="64">
        <f t="shared" si="50"/>
        <v>0.10714285714285714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76</v>
      </c>
      <c r="Y232" s="798">
        <f t="shared" si="46"/>
        <v>76.8</v>
      </c>
      <c r="Z232" s="36">
        <f t="shared" si="51"/>
        <v>0.20832000000000001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83.980000000000018</v>
      </c>
      <c r="BN232" s="64">
        <f t="shared" si="48"/>
        <v>84.864000000000004</v>
      </c>
      <c r="BO232" s="64">
        <f t="shared" si="49"/>
        <v>0.17399267399267401</v>
      </c>
      <c r="BP232" s="64">
        <f t="shared" si="50"/>
        <v>0.17582417582417584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72</v>
      </c>
      <c r="Y233" s="798">
        <f t="shared" si="46"/>
        <v>72</v>
      </c>
      <c r="Z233" s="36">
        <f t="shared" si="51"/>
        <v>0.1953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79.560000000000016</v>
      </c>
      <c r="BN233" s="64">
        <f t="shared" si="48"/>
        <v>79.560000000000016</v>
      </c>
      <c r="BO233" s="64">
        <f t="shared" si="49"/>
        <v>0.16483516483516486</v>
      </c>
      <c r="BP233" s="64">
        <f t="shared" si="50"/>
        <v>0.16483516483516486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64</v>
      </c>
      <c r="Y235" s="798">
        <f t="shared" si="46"/>
        <v>64.8</v>
      </c>
      <c r="Z235" s="36">
        <f t="shared" si="51"/>
        <v>0.17577000000000001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70.720000000000013</v>
      </c>
      <c r="BN235" s="64">
        <f t="shared" si="48"/>
        <v>71.604000000000013</v>
      </c>
      <c r="BO235" s="64">
        <f t="shared" si="49"/>
        <v>0.14652014652014653</v>
      </c>
      <c r="BP235" s="64">
        <f t="shared" si="50"/>
        <v>0.14835164835164835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17</v>
      </c>
      <c r="Y236" s="798">
        <f t="shared" si="46"/>
        <v>19.2</v>
      </c>
      <c r="Z236" s="36">
        <f t="shared" si="51"/>
        <v>5.2080000000000001E-2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18.827500000000001</v>
      </c>
      <c r="BN236" s="64">
        <f t="shared" si="48"/>
        <v>21.263999999999999</v>
      </c>
      <c r="BO236" s="64">
        <f t="shared" si="49"/>
        <v>3.8919413919413927E-2</v>
      </c>
      <c r="BP236" s="64">
        <f t="shared" si="50"/>
        <v>4.3956043956043959E-2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108.9843059239611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111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0.93597000000000008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340</v>
      </c>
      <c r="Y238" s="799">
        <f>IFERROR(SUM(Y226:Y236),"0")</f>
        <v>347.4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8</v>
      </c>
      <c r="Y244" s="798">
        <f t="shared" si="52"/>
        <v>9.6</v>
      </c>
      <c r="Z244" s="36">
        <f>IFERROR(IF(Y244=0,"",ROUNDUP(Y244/H244,0)*0.00651),"")</f>
        <v>2.6040000000000001E-2</v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8.8400000000000016</v>
      </c>
      <c r="BN244" s="64">
        <f t="shared" si="54"/>
        <v>10.608000000000001</v>
      </c>
      <c r="BO244" s="64">
        <f t="shared" si="55"/>
        <v>1.8315018315018316E-2</v>
      </c>
      <c r="BP244" s="64">
        <f t="shared" si="56"/>
        <v>2.197802197802198E-2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18</v>
      </c>
      <c r="Y245" s="798">
        <f t="shared" si="52"/>
        <v>19.2</v>
      </c>
      <c r="Z245" s="36">
        <f>IFERROR(IF(Y245=0,"",ROUNDUP(Y245/H245,0)*0.00651),"")</f>
        <v>5.2080000000000001E-2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19.890000000000004</v>
      </c>
      <c r="BN245" s="64">
        <f t="shared" si="54"/>
        <v>21.216000000000001</v>
      </c>
      <c r="BO245" s="64">
        <f t="shared" si="55"/>
        <v>4.1208791208791215E-2</v>
      </c>
      <c r="BP245" s="64">
        <f t="shared" si="56"/>
        <v>4.3956043956043959E-2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10.833333333333334</v>
      </c>
      <c r="Y246" s="799">
        <f>IFERROR(Y240/H240,"0")+IFERROR(Y241/H241,"0")+IFERROR(Y242/H242,"0")+IFERROR(Y243/H243,"0")+IFERROR(Y244/H244,"0")+IFERROR(Y245/H245,"0")</f>
        <v>12</v>
      </c>
      <c r="Z246" s="799">
        <f>IFERROR(IF(Z240="",0,Z240),"0")+IFERROR(IF(Z241="",0,Z241),"0")+IFERROR(IF(Z242="",0,Z242),"0")+IFERROR(IF(Z243="",0,Z243),"0")+IFERROR(IF(Z244="",0,Z244),"0")+IFERROR(IF(Z245="",0,Z245),"0")</f>
        <v>7.8119999999999995E-2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26</v>
      </c>
      <c r="Y247" s="799">
        <f>IFERROR(SUM(Y240:Y245),"0")</f>
        <v>28.799999999999997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4</v>
      </c>
      <c r="Y263" s="798">
        <f t="shared" si="62"/>
        <v>11.6</v>
      </c>
      <c r="Z263" s="36">
        <f>IFERROR(IF(Y263=0,"",ROUNDUP(Y263/H263,0)*0.02175),"")</f>
        <v>2.1749999999999999E-2</v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4.1655172413793107</v>
      </c>
      <c r="BN263" s="64">
        <f t="shared" si="64"/>
        <v>12.079999999999998</v>
      </c>
      <c r="BO263" s="64">
        <f t="shared" si="65"/>
        <v>6.1576354679802959E-3</v>
      </c>
      <c r="BP263" s="64">
        <f t="shared" si="66"/>
        <v>1.7857142857142856E-2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0.34482758620689657</v>
      </c>
      <c r="Y271" s="799">
        <f>IFERROR(Y262/H262,"0")+IFERROR(Y263/H263,"0")+IFERROR(Y264/H264,"0")+IFERROR(Y265/H265,"0")+IFERROR(Y266/H266,"0")+IFERROR(Y267/H267,"0")+IFERROR(Y268/H268,"0")+IFERROR(Y269/H269,"0")+IFERROR(Y270/H270,"0")</f>
        <v>1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2.1749999999999999E-2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4</v>
      </c>
      <c r="Y272" s="799">
        <f>IFERROR(SUM(Y262:Y270),"0")</f>
        <v>11.6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49</v>
      </c>
      <c r="Y308" s="798">
        <f t="shared" si="72"/>
        <v>50.4</v>
      </c>
      <c r="Z308" s="36">
        <f>IFERROR(IF(Y308=0,"",ROUNDUP(Y308/H308,0)*0.00651),"")</f>
        <v>0.13671</v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54.145000000000003</v>
      </c>
      <c r="BN308" s="64">
        <f t="shared" si="74"/>
        <v>55.692</v>
      </c>
      <c r="BO308" s="64">
        <f t="shared" si="75"/>
        <v>0.1121794871794872</v>
      </c>
      <c r="BP308" s="64">
        <f t="shared" si="76"/>
        <v>0.11538461538461539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20.416666666666668</v>
      </c>
      <c r="Y311" s="799">
        <f>IFERROR(Y305/H305,"0")+IFERROR(Y306/H306,"0")+IFERROR(Y307/H307,"0")+IFERROR(Y308/H308,"0")+IFERROR(Y309/H309,"0")+IFERROR(Y310/H310,"0")</f>
        <v>21</v>
      </c>
      <c r="Z311" s="799">
        <f>IFERROR(IF(Z305="",0,Z305),"0")+IFERROR(IF(Z306="",0,Z306),"0")+IFERROR(IF(Z307="",0,Z307),"0")+IFERROR(IF(Z308="",0,Z308),"0")+IFERROR(IF(Z309="",0,Z309),"0")+IFERROR(IF(Z310="",0,Z310),"0")</f>
        <v>0.13671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49</v>
      </c>
      <c r="Y312" s="799">
        <f>IFERROR(SUM(Y305:Y310),"0")</f>
        <v>50.4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8</v>
      </c>
      <c r="Y356" s="798">
        <f t="shared" ref="Y356:Y363" si="77">IFERROR(IF(X356="",0,CEILING((X356/$H356),1)*$H356),"")</f>
        <v>10.8</v>
      </c>
      <c r="Z356" s="36">
        <f>IFERROR(IF(Y356=0,"",ROUNDUP(Y356/H356,0)*0.02175),"")</f>
        <v>2.1749999999999999E-2</v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8.3555555555555543</v>
      </c>
      <c r="BN356" s="64">
        <f t="shared" ref="BN356:BN363" si="79">IFERROR(Y356*I356/H356,"0")</f>
        <v>11.28</v>
      </c>
      <c r="BO356" s="64">
        <f t="shared" ref="BO356:BO363" si="80">IFERROR(1/J356*(X356/H356),"0")</f>
        <v>1.3227513227513227E-2</v>
      </c>
      <c r="BP356" s="64">
        <f t="shared" ref="BP356:BP363" si="81">IFERROR(1/J356*(Y356/H356),"0")</f>
        <v>1.7857142857142856E-2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11</v>
      </c>
      <c r="Y358" s="798">
        <f t="shared" si="77"/>
        <v>21.6</v>
      </c>
      <c r="Z358" s="36">
        <f>IFERROR(IF(Y358=0,"",ROUNDUP(Y358/H358,0)*0.02175),"")</f>
        <v>4.3499999999999997E-2</v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11.488888888888887</v>
      </c>
      <c r="BN358" s="64">
        <f t="shared" si="79"/>
        <v>22.56</v>
      </c>
      <c r="BO358" s="64">
        <f t="shared" si="80"/>
        <v>1.8187830687830683E-2</v>
      </c>
      <c r="BP358" s="64">
        <f t="shared" si="81"/>
        <v>3.5714285714285712E-2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1.7592592592592591</v>
      </c>
      <c r="Y364" s="799">
        <f>IFERROR(Y356/H356,"0")+IFERROR(Y357/H357,"0")+IFERROR(Y358/H358,"0")+IFERROR(Y359/H359,"0")+IFERROR(Y360/H360,"0")+IFERROR(Y361/H361,"0")+IFERROR(Y362/H362,"0")+IFERROR(Y363/H363,"0")</f>
        <v>3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6.5250000000000002E-2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19</v>
      </c>
      <c r="Y365" s="799">
        <f>IFERROR(SUM(Y356:Y363),"0")</f>
        <v>32.400000000000006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45</v>
      </c>
      <c r="Y384" s="798">
        <f>IFERROR(IF(X384="",0,CEILING((X384/$H384),1)*$H384),"")</f>
        <v>46.8</v>
      </c>
      <c r="Z384" s="36">
        <f>IFERROR(IF(Y384=0,"",ROUNDUP(Y384/H384,0)*0.02175),"")</f>
        <v>0.1305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48.253846153846162</v>
      </c>
      <c r="BN384" s="64">
        <f>IFERROR(Y384*I384/H384,"0")</f>
        <v>50.184000000000005</v>
      </c>
      <c r="BO384" s="64">
        <f>IFERROR(1/J384*(X384/H384),"0")</f>
        <v>0.10302197802197802</v>
      </c>
      <c r="BP384" s="64">
        <f>IFERROR(1/J384*(Y384/H384),"0")</f>
        <v>0.10714285714285714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16</v>
      </c>
      <c r="Y386" s="798">
        <f>IFERROR(IF(X386="",0,CEILING((X386/$H386),1)*$H386),"")</f>
        <v>16.8</v>
      </c>
      <c r="Z386" s="36">
        <f>IFERROR(IF(Y386=0,"",ROUNDUP(Y386/H386,0)*0.02175),"")</f>
        <v>4.3499999999999997E-2</v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17.074285714285715</v>
      </c>
      <c r="BN386" s="64">
        <f>IFERROR(Y386*I386/H386,"0")</f>
        <v>17.928000000000001</v>
      </c>
      <c r="BO386" s="64">
        <f>IFERROR(1/J386*(X386/H386),"0")</f>
        <v>3.4013605442176867E-2</v>
      </c>
      <c r="BP386" s="64">
        <f>IFERROR(1/J386*(Y386/H386),"0")</f>
        <v>3.5714285714285712E-2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7.6739926739926734</v>
      </c>
      <c r="Y387" s="799">
        <f>IFERROR(Y383/H383,"0")+IFERROR(Y384/H384,"0")+IFERROR(Y385/H385,"0")+IFERROR(Y386/H386,"0")</f>
        <v>8</v>
      </c>
      <c r="Z387" s="799">
        <f>IFERROR(IF(Z383="",0,Z383),"0")+IFERROR(IF(Z384="",0,Z384),"0")+IFERROR(IF(Z385="",0,Z385),"0")+IFERROR(IF(Z386="",0,Z386),"0")</f>
        <v>0.17399999999999999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61</v>
      </c>
      <c r="Y388" s="799">
        <f>IFERROR(SUM(Y383:Y386),"0")</f>
        <v>63.599999999999994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7</v>
      </c>
      <c r="Y404" s="798">
        <f>IFERROR(IF(X404="",0,CEILING((X404/$H404),1)*$H404),"")</f>
        <v>7.2</v>
      </c>
      <c r="Z404" s="36">
        <f>IFERROR(IF(Y404=0,"",ROUNDUP(Y404/H404,0)*0.00651),"")</f>
        <v>2.6040000000000001E-2</v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7.8866666666666667</v>
      </c>
      <c r="BN404" s="64">
        <f>IFERROR(Y404*I404/H404,"0")</f>
        <v>8.1120000000000001</v>
      </c>
      <c r="BO404" s="64">
        <f>IFERROR(1/J404*(X404/H404),"0")</f>
        <v>2.1367521367521368E-2</v>
      </c>
      <c r="BP404" s="64">
        <f>IFERROR(1/J404*(Y404/H404),"0")</f>
        <v>2.197802197802198E-2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3.8888888888888888</v>
      </c>
      <c r="Y405" s="799">
        <f>IFERROR(Y404/H404,"0")</f>
        <v>4</v>
      </c>
      <c r="Z405" s="799">
        <f>IFERROR(IF(Z404="",0,Z404),"0")</f>
        <v>2.6040000000000001E-2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7</v>
      </c>
      <c r="Y406" s="799">
        <f>IFERROR(SUM(Y404:Y404),"0")</f>
        <v>7.2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0</v>
      </c>
      <c r="Y428" s="799">
        <f>IFERROR(SUM(Y416:Y426),"0")</f>
        <v>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17</v>
      </c>
      <c r="Y436" s="798">
        <f>IFERROR(IF(X436="",0,CEILING((X436/$H436),1)*$H436),"")</f>
        <v>18</v>
      </c>
      <c r="Z436" s="36">
        <f>IFERROR(IF(Y436=0,"",ROUNDUP(Y436/H436,0)*0.02175),"")</f>
        <v>4.3499999999999997E-2</v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18.065333333333331</v>
      </c>
      <c r="BN436" s="64">
        <f>IFERROR(Y436*I436/H436,"0")</f>
        <v>19.128</v>
      </c>
      <c r="BO436" s="64">
        <f>IFERROR(1/J436*(X436/H436),"0")</f>
        <v>3.3730158730158728E-2</v>
      </c>
      <c r="BP436" s="64">
        <f>IFERROR(1/J436*(Y436/H436),"0")</f>
        <v>3.5714285714285712E-2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1.8888888888888888</v>
      </c>
      <c r="Y437" s="799">
        <f>IFERROR(Y435/H435,"0")+IFERROR(Y436/H436,"0")</f>
        <v>2</v>
      </c>
      <c r="Z437" s="799">
        <f>IFERROR(IF(Z435="",0,Z435),"0")+IFERROR(IF(Z436="",0,Z436),"0")</f>
        <v>4.3499999999999997E-2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17</v>
      </c>
      <c r="Y438" s="799">
        <f>IFERROR(SUM(Y435:Y436),"0")</f>
        <v>18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21</v>
      </c>
      <c r="Y440" s="798">
        <f>IFERROR(IF(X440="",0,CEILING((X440/$H440),1)*$H440),"")</f>
        <v>27</v>
      </c>
      <c r="Z440" s="36">
        <f>IFERROR(IF(Y440=0,"",ROUNDUP(Y440/H440,0)*0.02175),"")</f>
        <v>6.5250000000000002E-2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22.315999999999999</v>
      </c>
      <c r="BN440" s="64">
        <f>IFERROR(Y440*I440/H440,"0")</f>
        <v>28.692</v>
      </c>
      <c r="BO440" s="64">
        <f>IFERROR(1/J440*(X440/H440),"0")</f>
        <v>4.1666666666666664E-2</v>
      </c>
      <c r="BP440" s="64">
        <f>IFERROR(1/J440*(Y440/H440),"0")</f>
        <v>5.3571428571428568E-2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2.3333333333333335</v>
      </c>
      <c r="Y441" s="799">
        <f>IFERROR(Y440/H440,"0")</f>
        <v>3</v>
      </c>
      <c r="Z441" s="799">
        <f>IFERROR(IF(Z440="",0,Z440),"0")</f>
        <v>6.5250000000000002E-2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21</v>
      </c>
      <c r="Y442" s="799">
        <f>IFERROR(SUM(Y440:Y440),"0")</f>
        <v>27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60</v>
      </c>
      <c r="Y479" s="798">
        <f t="shared" ref="Y479:Y499" si="98">IFERROR(IF(X479="",0,CEILING((X479/$H479),1)*$H479),"")</f>
        <v>64.800000000000011</v>
      </c>
      <c r="Z479" s="36">
        <f>IFERROR(IF(Y479=0,"",ROUNDUP(Y479/H479,0)*0.00902),"")</f>
        <v>0.10824</v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62.333333333333336</v>
      </c>
      <c r="BN479" s="64">
        <f t="shared" ref="BN479:BN499" si="100">IFERROR(Y479*I479/H479,"0")</f>
        <v>67.320000000000007</v>
      </c>
      <c r="BO479" s="64">
        <f t="shared" ref="BO479:BO499" si="101">IFERROR(1/J479*(X479/H479),"0")</f>
        <v>8.4175084175084181E-2</v>
      </c>
      <c r="BP479" s="64">
        <f t="shared" ref="BP479:BP499" si="102">IFERROR(1/J479*(Y479/H479),"0")</f>
        <v>9.0909090909090925E-2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2</v>
      </c>
      <c r="Y490" s="798">
        <f t="shared" si="98"/>
        <v>2.1</v>
      </c>
      <c r="Z490" s="36">
        <f t="shared" si="103"/>
        <v>5.0200000000000002E-3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2.1238095238095238</v>
      </c>
      <c r="BN490" s="64">
        <f t="shared" si="100"/>
        <v>2.23</v>
      </c>
      <c r="BO490" s="64">
        <f t="shared" si="101"/>
        <v>4.0700040700040706E-3</v>
      </c>
      <c r="BP490" s="64">
        <f t="shared" si="102"/>
        <v>4.2735042735042739E-3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2</v>
      </c>
      <c r="Y495" s="798">
        <f t="shared" si="98"/>
        <v>2.1</v>
      </c>
      <c r="Z495" s="36">
        <f t="shared" si="103"/>
        <v>5.0200000000000002E-3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2.1238095238095238</v>
      </c>
      <c r="BN495" s="64">
        <f t="shared" si="100"/>
        <v>2.23</v>
      </c>
      <c r="BO495" s="64">
        <f t="shared" si="101"/>
        <v>4.0700040700040706E-3</v>
      </c>
      <c r="BP495" s="64">
        <f t="shared" si="102"/>
        <v>4.2735042735042739E-3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13.015873015873016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14.000000000000002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0.11828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64</v>
      </c>
      <c r="Y501" s="799">
        <f>IFERROR(SUM(Y479:Y499),"0")</f>
        <v>69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1</v>
      </c>
      <c r="Y530" s="798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1.2</v>
      </c>
      <c r="BN530" s="64">
        <f>IFERROR(Y530*I530/H530,"0")</f>
        <v>3.6</v>
      </c>
      <c r="BO530" s="64">
        <f>IFERROR(1/J530*(X530/H530),"0")</f>
        <v>1.6666666666666666E-3</v>
      </c>
      <c r="BP530" s="64">
        <f>IFERROR(1/J530*(Y530/H530),"0")</f>
        <v>5.0000000000000001E-3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0.33333333333333331</v>
      </c>
      <c r="Y531" s="799">
        <f>IFERROR(Y530/H530,"0")</f>
        <v>1</v>
      </c>
      <c r="Z531" s="799">
        <f>IFERROR(IF(Z530="",0,Z530),"0")</f>
        <v>6.2700000000000004E-3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1</v>
      </c>
      <c r="Y532" s="799">
        <f>IFERROR(SUM(Y530:Y530),"0")</f>
        <v>3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7</v>
      </c>
      <c r="Y551" s="798">
        <f t="shared" ref="Y551:Y565" si="109">IFERROR(IF(X551="",0,CEILING((X551/$H551),1)*$H551),"")</f>
        <v>10.56</v>
      </c>
      <c r="Z551" s="36">
        <f t="shared" ref="Z551:Z556" si="110">IFERROR(IF(Y551=0,"",ROUNDUP(Y551/H551,0)*0.01196),"")</f>
        <v>2.392E-2</v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7.4772727272727266</v>
      </c>
      <c r="BN551" s="64">
        <f t="shared" ref="BN551:BN565" si="112">IFERROR(Y551*I551/H551,"0")</f>
        <v>11.28</v>
      </c>
      <c r="BO551" s="64">
        <f t="shared" ref="BO551:BO565" si="113">IFERROR(1/J551*(X551/H551),"0")</f>
        <v>1.2747668997668998E-2</v>
      </c>
      <c r="BP551" s="64">
        <f t="shared" ref="BP551:BP565" si="114">IFERROR(1/J551*(Y551/H551),"0")</f>
        <v>1.9230769230769232E-2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13</v>
      </c>
      <c r="Y552" s="798">
        <f t="shared" si="109"/>
        <v>15.84</v>
      </c>
      <c r="Z552" s="36">
        <f t="shared" si="110"/>
        <v>3.5880000000000002E-2</v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13.886363636363635</v>
      </c>
      <c r="BN552" s="64">
        <f t="shared" si="112"/>
        <v>16.919999999999998</v>
      </c>
      <c r="BO552" s="64">
        <f t="shared" si="113"/>
        <v>2.3674242424242424E-2</v>
      </c>
      <c r="BP552" s="64">
        <f t="shared" si="114"/>
        <v>2.8846153846153848E-2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94</v>
      </c>
      <c r="Y554" s="798">
        <f t="shared" si="109"/>
        <v>95.04</v>
      </c>
      <c r="Z554" s="36">
        <f t="shared" si="110"/>
        <v>0.21528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100.40909090909089</v>
      </c>
      <c r="BN554" s="64">
        <f t="shared" si="112"/>
        <v>101.52000000000001</v>
      </c>
      <c r="BO554" s="64">
        <f t="shared" si="113"/>
        <v>0.17118298368298368</v>
      </c>
      <c r="BP554" s="64">
        <f t="shared" si="114"/>
        <v>0.17307692307692307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21.59090909090909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23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0.27507999999999999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114</v>
      </c>
      <c r="Y567" s="799">
        <f>IFERROR(SUM(Y551:Y565),"0")</f>
        <v>121.44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75</v>
      </c>
      <c r="Y570" s="798">
        <f>IFERROR(IF(X570="",0,CEILING((X570/$H570),1)*$H570),"")</f>
        <v>79.2</v>
      </c>
      <c r="Z570" s="36">
        <f>IFERROR(IF(Y570=0,"",ROUNDUP(Y570/H570,0)*0.01196),"")</f>
        <v>0.1794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80.11363636363636</v>
      </c>
      <c r="BN570" s="64">
        <f>IFERROR(Y570*I570/H570,"0")</f>
        <v>84.6</v>
      </c>
      <c r="BO570" s="64">
        <f>IFERROR(1/J570*(X570/H570),"0")</f>
        <v>0.13658216783216784</v>
      </c>
      <c r="BP570" s="64">
        <f>IFERROR(1/J570*(Y570/H570),"0")</f>
        <v>0.14423076923076925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14.204545454545453</v>
      </c>
      <c r="Y574" s="799">
        <f>IFERROR(Y569/H569,"0")+IFERROR(Y570/H570,"0")+IFERROR(Y571/H571,"0")+IFERROR(Y572/H572,"0")+IFERROR(Y573/H573,"0")</f>
        <v>15</v>
      </c>
      <c r="Z574" s="799">
        <f>IFERROR(IF(Z569="",0,Z569),"0")+IFERROR(IF(Z570="",0,Z570),"0")+IFERROR(IF(Z571="",0,Z571),"0")+IFERROR(IF(Z572="",0,Z572),"0")+IFERROR(IF(Z573="",0,Z573),"0")</f>
        <v>0.1794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75</v>
      </c>
      <c r="Y575" s="799">
        <f>IFERROR(SUM(Y569:Y573),"0")</f>
        <v>79.2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23</v>
      </c>
      <c r="Y578" s="798">
        <f t="shared" si="115"/>
        <v>26.400000000000002</v>
      </c>
      <c r="Z578" s="36">
        <f t="shared" si="116"/>
        <v>5.9799999999999999E-2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24.568181818181817</v>
      </c>
      <c r="BN578" s="64">
        <f t="shared" si="118"/>
        <v>28.200000000000003</v>
      </c>
      <c r="BO578" s="64">
        <f t="shared" si="119"/>
        <v>4.1885198135198129E-2</v>
      </c>
      <c r="BP578" s="64">
        <f t="shared" si="120"/>
        <v>4.807692307692308E-2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21</v>
      </c>
      <c r="Y580" s="798">
        <f t="shared" si="115"/>
        <v>21.12</v>
      </c>
      <c r="Z580" s="36">
        <f t="shared" si="116"/>
        <v>4.7840000000000001E-2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22.43181818181818</v>
      </c>
      <c r="BN580" s="64">
        <f t="shared" si="118"/>
        <v>22.56</v>
      </c>
      <c r="BO580" s="64">
        <f t="shared" si="119"/>
        <v>3.8243006993006992E-2</v>
      </c>
      <c r="BP580" s="64">
        <f t="shared" si="120"/>
        <v>3.8461538461538464E-2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53</v>
      </c>
      <c r="Y582" s="798">
        <f t="shared" si="115"/>
        <v>58.080000000000005</v>
      </c>
      <c r="Z582" s="36">
        <f t="shared" si="116"/>
        <v>0.13156000000000001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56.613636363636353</v>
      </c>
      <c r="BN582" s="64">
        <f t="shared" si="118"/>
        <v>62.040000000000006</v>
      </c>
      <c r="BO582" s="64">
        <f t="shared" si="119"/>
        <v>9.6518065268065265E-2</v>
      </c>
      <c r="BP582" s="64">
        <f t="shared" si="120"/>
        <v>0.10576923076923078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18.371212121212118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20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0.23920000000000002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97</v>
      </c>
      <c r="Y593" s="799">
        <f>IFERROR(SUM(Y577:Y591),"0")</f>
        <v>105.60000000000001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1325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1425.28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1421.5715718208999</v>
      </c>
      <c r="Y685" s="799">
        <f>IFERROR(SUM(BN22:BN681),"0")</f>
        <v>1528.17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3</v>
      </c>
      <c r="Y686" s="38">
        <f>ROUNDUP(SUM(BP22:BP681),0)</f>
        <v>3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1496.5715718208999</v>
      </c>
      <c r="Y687" s="799">
        <f>GrossWeightTotalR+PalletQtyTotalR*25</f>
        <v>1603.17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323.96115889219328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343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3.4375199999999997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44.000000000000007</v>
      </c>
      <c r="E694" s="46">
        <f>IFERROR(Y105*1,"0")+IFERROR(Y106*1,"0")+IFERROR(Y107*1,"0")+IFERROR(Y111*1,"0")+IFERROR(Y112*1,"0")+IFERROR(Y113*1,"0")+IFERROR(Y114*1,"0")+IFERROR(Y115*1,"0")+IFERROR(Y116*1,"0")</f>
        <v>114.30000000000001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145.80000000000001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156.54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376.2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11.6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50.4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96</v>
      </c>
      <c r="V694" s="46">
        <f>IFERROR(Y404*1,"0")+IFERROR(Y408*1,"0")+IFERROR(Y409*1,"0")+IFERROR(Y410*1,"0")</f>
        <v>7.2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69</v>
      </c>
      <c r="Z694" s="46">
        <f>IFERROR(Y514*1,"0")+IFERROR(Y518*1,"0")+IFERROR(Y519*1,"0")+IFERROR(Y520*1,"0")+IFERROR(Y521*1,"0")+IFERROR(Y522*1,"0")+IFERROR(Y526*1,"0")+IFERROR(Y530*1,"0")</f>
        <v>3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306.24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2025-01-17T08:25:36Z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