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ПАПА\Работа\РАСЧЕТЫ\РАСЧЕТЫ\16,01,25 ПОКОМ КИ филиалы\"/>
    </mc:Choice>
  </mc:AlternateContent>
  <xr:revisionPtr revIDLastSave="0" documentId="13_ncr:1_{6D544CC5-2E18-48F0-ABB1-65C11C7D7B6D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" sheetId="1" r:id="rId1"/>
  </sheets>
  <definedNames>
    <definedName name="_xlnm._FilterDatabase" localSheetId="0" hidden="1">Sheet!$A$3:$AL$94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8" i="1" l="1"/>
  <c r="U11" i="1"/>
  <c r="U13" i="1"/>
  <c r="U14" i="1"/>
  <c r="U15" i="1"/>
  <c r="U19" i="1"/>
  <c r="U30" i="1"/>
  <c r="U32" i="1"/>
  <c r="U33" i="1"/>
  <c r="U35" i="1"/>
  <c r="U48" i="1"/>
  <c r="U51" i="1"/>
  <c r="AL51" i="1" s="1"/>
  <c r="U56" i="1"/>
  <c r="U62" i="1"/>
  <c r="U63" i="1"/>
  <c r="U66" i="1"/>
  <c r="U67" i="1"/>
  <c r="U70" i="1"/>
  <c r="U71" i="1"/>
  <c r="U72" i="1"/>
  <c r="U73" i="1"/>
  <c r="U74" i="1"/>
  <c r="U76" i="1"/>
  <c r="U77" i="1"/>
  <c r="U82" i="1"/>
  <c r="U83" i="1"/>
  <c r="U84" i="1"/>
  <c r="U89" i="1"/>
  <c r="U94" i="1"/>
  <c r="S94" i="1"/>
  <c r="Y94" i="1" s="1"/>
  <c r="K94" i="1"/>
  <c r="S93" i="1"/>
  <c r="K93" i="1"/>
  <c r="S92" i="1"/>
  <c r="K92" i="1"/>
  <c r="S91" i="1"/>
  <c r="T91" i="1" s="1"/>
  <c r="U91" i="1" s="1"/>
  <c r="K91" i="1"/>
  <c r="S90" i="1"/>
  <c r="K90" i="1"/>
  <c r="S89" i="1"/>
  <c r="K89" i="1"/>
  <c r="S88" i="1"/>
  <c r="K88" i="1"/>
  <c r="S87" i="1"/>
  <c r="T87" i="1" s="1"/>
  <c r="K87" i="1"/>
  <c r="S86" i="1"/>
  <c r="K86" i="1"/>
  <c r="S85" i="1"/>
  <c r="Y85" i="1" s="1"/>
  <c r="K85" i="1"/>
  <c r="S84" i="1"/>
  <c r="K84" i="1"/>
  <c r="S83" i="1"/>
  <c r="K83" i="1"/>
  <c r="S82" i="1"/>
  <c r="Y82" i="1" s="1"/>
  <c r="K82" i="1"/>
  <c r="S81" i="1"/>
  <c r="K81" i="1"/>
  <c r="S80" i="1"/>
  <c r="T80" i="1" s="1"/>
  <c r="U80" i="1" s="1"/>
  <c r="K80" i="1"/>
  <c r="S79" i="1"/>
  <c r="K79" i="1"/>
  <c r="S78" i="1"/>
  <c r="Y78" i="1" s="1"/>
  <c r="K78" i="1"/>
  <c r="S77" i="1"/>
  <c r="Y77" i="1" s="1"/>
  <c r="K77" i="1"/>
  <c r="S76" i="1"/>
  <c r="K76" i="1"/>
  <c r="S75" i="1"/>
  <c r="K75" i="1"/>
  <c r="S74" i="1"/>
  <c r="K74" i="1"/>
  <c r="S73" i="1"/>
  <c r="K73" i="1"/>
  <c r="S72" i="1"/>
  <c r="K72" i="1"/>
  <c r="S71" i="1"/>
  <c r="Y71" i="1" s="1"/>
  <c r="K71" i="1"/>
  <c r="S70" i="1"/>
  <c r="Y70" i="1" s="1"/>
  <c r="K70" i="1"/>
  <c r="S69" i="1"/>
  <c r="T69" i="1" s="1"/>
  <c r="U69" i="1" s="1"/>
  <c r="K69" i="1"/>
  <c r="S68" i="1"/>
  <c r="Y68" i="1" s="1"/>
  <c r="K68" i="1"/>
  <c r="S67" i="1"/>
  <c r="Y67" i="1" s="1"/>
  <c r="K67" i="1"/>
  <c r="S66" i="1"/>
  <c r="K66" i="1"/>
  <c r="S65" i="1"/>
  <c r="Y65" i="1" s="1"/>
  <c r="K65" i="1"/>
  <c r="S64" i="1"/>
  <c r="K64" i="1"/>
  <c r="S63" i="1"/>
  <c r="K63" i="1"/>
  <c r="S62" i="1"/>
  <c r="Y62" i="1" s="1"/>
  <c r="K62" i="1"/>
  <c r="S61" i="1"/>
  <c r="K61" i="1"/>
  <c r="S60" i="1"/>
  <c r="Y60" i="1" s="1"/>
  <c r="K60" i="1"/>
  <c r="S59" i="1"/>
  <c r="K59" i="1"/>
  <c r="S58" i="1"/>
  <c r="Y58" i="1" s="1"/>
  <c r="K58" i="1"/>
  <c r="S57" i="1"/>
  <c r="K57" i="1"/>
  <c r="S56" i="1"/>
  <c r="K56" i="1"/>
  <c r="S55" i="1"/>
  <c r="Y55" i="1" s="1"/>
  <c r="K55" i="1"/>
  <c r="S54" i="1"/>
  <c r="Y54" i="1" s="1"/>
  <c r="K54" i="1"/>
  <c r="S53" i="1"/>
  <c r="Y53" i="1" s="1"/>
  <c r="K53" i="1"/>
  <c r="S52" i="1"/>
  <c r="Y52" i="1" s="1"/>
  <c r="K52" i="1"/>
  <c r="F51" i="1"/>
  <c r="E51" i="1"/>
  <c r="S50" i="1"/>
  <c r="Y50" i="1" s="1"/>
  <c r="K50" i="1"/>
  <c r="S49" i="1"/>
  <c r="K49" i="1"/>
  <c r="S48" i="1"/>
  <c r="Y48" i="1" s="1"/>
  <c r="K48" i="1"/>
  <c r="S47" i="1"/>
  <c r="Y47" i="1" s="1"/>
  <c r="K47" i="1"/>
  <c r="S46" i="1"/>
  <c r="Y46" i="1" s="1"/>
  <c r="K46" i="1"/>
  <c r="S45" i="1"/>
  <c r="Y45" i="1" s="1"/>
  <c r="K45" i="1"/>
  <c r="S44" i="1"/>
  <c r="Y44" i="1" s="1"/>
  <c r="K44" i="1"/>
  <c r="S43" i="1"/>
  <c r="Y43" i="1" s="1"/>
  <c r="K43" i="1"/>
  <c r="S42" i="1"/>
  <c r="T42" i="1" s="1"/>
  <c r="U42" i="1" s="1"/>
  <c r="K42" i="1"/>
  <c r="S41" i="1"/>
  <c r="Y41" i="1" s="1"/>
  <c r="K41" i="1"/>
  <c r="S40" i="1"/>
  <c r="Y40" i="1" s="1"/>
  <c r="K40" i="1"/>
  <c r="S39" i="1"/>
  <c r="Y39" i="1" s="1"/>
  <c r="K39" i="1"/>
  <c r="S38" i="1"/>
  <c r="T38" i="1" s="1"/>
  <c r="U38" i="1" s="1"/>
  <c r="K38" i="1"/>
  <c r="S37" i="1"/>
  <c r="Y37" i="1" s="1"/>
  <c r="K37" i="1"/>
  <c r="S36" i="1"/>
  <c r="Y36" i="1" s="1"/>
  <c r="K36" i="1"/>
  <c r="S35" i="1"/>
  <c r="Y35" i="1" s="1"/>
  <c r="K35" i="1"/>
  <c r="S34" i="1"/>
  <c r="Y34" i="1" s="1"/>
  <c r="K34" i="1"/>
  <c r="S33" i="1"/>
  <c r="K33" i="1"/>
  <c r="S32" i="1"/>
  <c r="Y32" i="1" s="1"/>
  <c r="K32" i="1"/>
  <c r="S31" i="1"/>
  <c r="K31" i="1"/>
  <c r="S30" i="1"/>
  <c r="K30" i="1"/>
  <c r="S29" i="1"/>
  <c r="Y29" i="1" s="1"/>
  <c r="K29" i="1"/>
  <c r="S28" i="1"/>
  <c r="Y28" i="1" s="1"/>
  <c r="K28" i="1"/>
  <c r="S27" i="1"/>
  <c r="T27" i="1" s="1"/>
  <c r="U27" i="1" s="1"/>
  <c r="K27" i="1"/>
  <c r="S26" i="1"/>
  <c r="Y26" i="1" s="1"/>
  <c r="K26" i="1"/>
  <c r="S25" i="1"/>
  <c r="T25" i="1" s="1"/>
  <c r="U25" i="1" s="1"/>
  <c r="K25" i="1"/>
  <c r="S24" i="1"/>
  <c r="Y24" i="1" s="1"/>
  <c r="K24" i="1"/>
  <c r="S23" i="1"/>
  <c r="Y23" i="1" s="1"/>
  <c r="K23" i="1"/>
  <c r="S22" i="1"/>
  <c r="Y22" i="1" s="1"/>
  <c r="K22" i="1"/>
  <c r="S21" i="1"/>
  <c r="T21" i="1" s="1"/>
  <c r="U21" i="1" s="1"/>
  <c r="K21" i="1"/>
  <c r="S20" i="1"/>
  <c r="Y20" i="1" s="1"/>
  <c r="K20" i="1"/>
  <c r="S19" i="1"/>
  <c r="Y19" i="1" s="1"/>
  <c r="K19" i="1"/>
  <c r="S18" i="1"/>
  <c r="K18" i="1"/>
  <c r="S17" i="1"/>
  <c r="Y17" i="1" s="1"/>
  <c r="K17" i="1"/>
  <c r="S16" i="1"/>
  <c r="K16" i="1"/>
  <c r="S15" i="1"/>
  <c r="Y15" i="1" s="1"/>
  <c r="K15" i="1"/>
  <c r="S14" i="1"/>
  <c r="Y14" i="1" s="1"/>
  <c r="K14" i="1"/>
  <c r="S13" i="1"/>
  <c r="Y13" i="1" s="1"/>
  <c r="K13" i="1"/>
  <c r="S12" i="1"/>
  <c r="K12" i="1"/>
  <c r="S11" i="1"/>
  <c r="Y11" i="1" s="1"/>
  <c r="K11" i="1"/>
  <c r="S10" i="1"/>
  <c r="K10" i="1"/>
  <c r="S9" i="1"/>
  <c r="Y9" i="1" s="1"/>
  <c r="K9" i="1"/>
  <c r="S8" i="1"/>
  <c r="K8" i="1"/>
  <c r="S7" i="1"/>
  <c r="Y7" i="1" s="1"/>
  <c r="K7" i="1"/>
  <c r="S6" i="1"/>
  <c r="K6" i="1"/>
  <c r="AJ5" i="1"/>
  <c r="AI5" i="1"/>
  <c r="AH5" i="1"/>
  <c r="AG5" i="1"/>
  <c r="AF5" i="1"/>
  <c r="AE5" i="1"/>
  <c r="AD5" i="1"/>
  <c r="AC5" i="1"/>
  <c r="AB5" i="1"/>
  <c r="AA5" i="1"/>
  <c r="Z5" i="1"/>
  <c r="V5" i="1"/>
  <c r="R5" i="1"/>
  <c r="Q5" i="1"/>
  <c r="P5" i="1"/>
  <c r="O5" i="1"/>
  <c r="N5" i="1"/>
  <c r="M5" i="1"/>
  <c r="L5" i="1"/>
  <c r="J5" i="1"/>
  <c r="F5" i="1"/>
  <c r="AL21" i="1" l="1"/>
  <c r="X21" i="1"/>
  <c r="AL25" i="1"/>
  <c r="X25" i="1"/>
  <c r="AL27" i="1"/>
  <c r="X27" i="1"/>
  <c r="AL38" i="1"/>
  <c r="X38" i="1"/>
  <c r="AL42" i="1"/>
  <c r="X42" i="1"/>
  <c r="AL69" i="1"/>
  <c r="X69" i="1"/>
  <c r="AL80" i="1"/>
  <c r="X80" i="1"/>
  <c r="AL87" i="1"/>
  <c r="X87" i="1"/>
  <c r="AL91" i="1"/>
  <c r="X91" i="1"/>
  <c r="AL94" i="1"/>
  <c r="X94" i="1"/>
  <c r="AL89" i="1"/>
  <c r="X89" i="1"/>
  <c r="AL84" i="1"/>
  <c r="X84" i="1"/>
  <c r="AL83" i="1"/>
  <c r="X83" i="1"/>
  <c r="AL82" i="1"/>
  <c r="X82" i="1"/>
  <c r="AL77" i="1"/>
  <c r="X77" i="1"/>
  <c r="AL76" i="1"/>
  <c r="X76" i="1"/>
  <c r="AL74" i="1"/>
  <c r="X74" i="1"/>
  <c r="AL73" i="1"/>
  <c r="X73" i="1"/>
  <c r="AL72" i="1"/>
  <c r="X72" i="1"/>
  <c r="AL71" i="1"/>
  <c r="X71" i="1"/>
  <c r="AL70" i="1"/>
  <c r="X70" i="1"/>
  <c r="AL68" i="1"/>
  <c r="X68" i="1"/>
  <c r="AL67" i="1"/>
  <c r="X67" i="1"/>
  <c r="AL66" i="1"/>
  <c r="X66" i="1"/>
  <c r="AL63" i="1"/>
  <c r="X63" i="1"/>
  <c r="AL62" i="1"/>
  <c r="X62" i="1"/>
  <c r="AL56" i="1"/>
  <c r="X56" i="1"/>
  <c r="AL48" i="1"/>
  <c r="X48" i="1"/>
  <c r="AL35" i="1"/>
  <c r="X35" i="1"/>
  <c r="AL33" i="1"/>
  <c r="X33" i="1"/>
  <c r="AL32" i="1"/>
  <c r="X32" i="1"/>
  <c r="AL30" i="1"/>
  <c r="X30" i="1"/>
  <c r="AL19" i="1"/>
  <c r="X19" i="1"/>
  <c r="AL15" i="1"/>
  <c r="X15" i="1"/>
  <c r="AL14" i="1"/>
  <c r="X14" i="1"/>
  <c r="AL13" i="1"/>
  <c r="X13" i="1"/>
  <c r="AL11" i="1"/>
  <c r="X11" i="1"/>
  <c r="AL8" i="1"/>
  <c r="X8" i="1"/>
  <c r="Y10" i="1"/>
  <c r="T10" i="1"/>
  <c r="U10" i="1" s="1"/>
  <c r="Y12" i="1"/>
  <c r="T12" i="1"/>
  <c r="Y16" i="1"/>
  <c r="T16" i="1"/>
  <c r="U16" i="1" s="1"/>
  <c r="Y18" i="1"/>
  <c r="T18" i="1"/>
  <c r="Y30" i="1"/>
  <c r="Y31" i="1"/>
  <c r="T31" i="1"/>
  <c r="U31" i="1" s="1"/>
  <c r="Y33" i="1"/>
  <c r="Y49" i="1"/>
  <c r="T49" i="1"/>
  <c r="U49" i="1" s="1"/>
  <c r="E5" i="1"/>
  <c r="K51" i="1"/>
  <c r="K5" i="1" s="1"/>
  <c r="Y57" i="1"/>
  <c r="T57" i="1"/>
  <c r="U57" i="1" s="1"/>
  <c r="Y59" i="1"/>
  <c r="T59" i="1"/>
  <c r="U59" i="1" s="1"/>
  <c r="Y61" i="1"/>
  <c r="T61" i="1"/>
  <c r="U61" i="1" s="1"/>
  <c r="Y63" i="1"/>
  <c r="Y64" i="1"/>
  <c r="T64" i="1"/>
  <c r="U64" i="1" s="1"/>
  <c r="Y66" i="1"/>
  <c r="Y72" i="1"/>
  <c r="Y73" i="1"/>
  <c r="T75" i="1"/>
  <c r="U75" i="1" s="1"/>
  <c r="Y75" i="1"/>
  <c r="Y79" i="1"/>
  <c r="T79" i="1"/>
  <c r="U79" i="1" s="1"/>
  <c r="Y81" i="1"/>
  <c r="T81" i="1"/>
  <c r="U81" i="1" s="1"/>
  <c r="Y83" i="1"/>
  <c r="Y84" i="1"/>
  <c r="T86" i="1"/>
  <c r="Y86" i="1"/>
  <c r="T88" i="1"/>
  <c r="Y88" i="1"/>
  <c r="T90" i="1"/>
  <c r="U90" i="1" s="1"/>
  <c r="Y90" i="1"/>
  <c r="T92" i="1"/>
  <c r="Y92" i="1"/>
  <c r="Y93" i="1"/>
  <c r="T93" i="1"/>
  <c r="T6" i="1"/>
  <c r="U6" i="1" s="1"/>
  <c r="T60" i="1"/>
  <c r="U60" i="1" s="1"/>
  <c r="T17" i="1"/>
  <c r="U17" i="1" s="1"/>
  <c r="T78" i="1"/>
  <c r="U78" i="1" s="1"/>
  <c r="Y6" i="1"/>
  <c r="Y21" i="1"/>
  <c r="T40" i="1"/>
  <c r="U40" i="1" s="1"/>
  <c r="T46" i="1"/>
  <c r="U46" i="1" s="1"/>
  <c r="T52" i="1"/>
  <c r="U52" i="1" s="1"/>
  <c r="T34" i="1"/>
  <c r="U34" i="1" s="1"/>
  <c r="Y42" i="1"/>
  <c r="Y76" i="1"/>
  <c r="Y8" i="1"/>
  <c r="T58" i="1"/>
  <c r="U58" i="1" s="1"/>
  <c r="Y27" i="1"/>
  <c r="T36" i="1"/>
  <c r="U36" i="1" s="1"/>
  <c r="Y56" i="1"/>
  <c r="Y38" i="1"/>
  <c r="T85" i="1"/>
  <c r="U85" i="1" s="1"/>
  <c r="T9" i="1"/>
  <c r="U9" i="1" s="1"/>
  <c r="T65" i="1"/>
  <c r="U65" i="1" s="1"/>
  <c r="Y74" i="1"/>
  <c r="Y89" i="1"/>
  <c r="Y91" i="1"/>
  <c r="T7" i="1"/>
  <c r="U7" i="1" s="1"/>
  <c r="T20" i="1"/>
  <c r="U20" i="1" s="1"/>
  <c r="T22" i="1"/>
  <c r="U22" i="1" s="1"/>
  <c r="T24" i="1"/>
  <c r="U24" i="1" s="1"/>
  <c r="T26" i="1"/>
  <c r="U26" i="1" s="1"/>
  <c r="T28" i="1"/>
  <c r="U28" i="1" s="1"/>
  <c r="Y87" i="1"/>
  <c r="T29" i="1"/>
  <c r="U29" i="1" s="1"/>
  <c r="Y25" i="1"/>
  <c r="Y80" i="1"/>
  <c r="Y69" i="1"/>
  <c r="T23" i="1"/>
  <c r="U23" i="1" s="1"/>
  <c r="T50" i="1"/>
  <c r="U50" i="1" s="1"/>
  <c r="T54" i="1"/>
  <c r="U54" i="1" s="1"/>
  <c r="T37" i="1"/>
  <c r="U37" i="1" s="1"/>
  <c r="T39" i="1"/>
  <c r="U39" i="1" s="1"/>
  <c r="T41" i="1"/>
  <c r="U41" i="1" s="1"/>
  <c r="T43" i="1"/>
  <c r="U43" i="1" s="1"/>
  <c r="T45" i="1"/>
  <c r="U45" i="1" s="1"/>
  <c r="T47" i="1"/>
  <c r="U47" i="1" s="1"/>
  <c r="S51" i="1"/>
  <c r="T53" i="1"/>
  <c r="U53" i="1" s="1"/>
  <c r="T55" i="1"/>
  <c r="U55" i="1" s="1"/>
  <c r="T44" i="1"/>
  <c r="U44" i="1" s="1"/>
  <c r="AL44" i="1" l="1"/>
  <c r="X44" i="1"/>
  <c r="AL55" i="1"/>
  <c r="X55" i="1"/>
  <c r="AL53" i="1"/>
  <c r="X53" i="1"/>
  <c r="Y51" i="1"/>
  <c r="X51" i="1"/>
  <c r="AL47" i="1"/>
  <c r="X47" i="1"/>
  <c r="AL45" i="1"/>
  <c r="X45" i="1"/>
  <c r="AL43" i="1"/>
  <c r="X43" i="1"/>
  <c r="AL41" i="1"/>
  <c r="X41" i="1"/>
  <c r="AL39" i="1"/>
  <c r="X39" i="1"/>
  <c r="AL37" i="1"/>
  <c r="X37" i="1"/>
  <c r="AL54" i="1"/>
  <c r="X54" i="1"/>
  <c r="AL50" i="1"/>
  <c r="X50" i="1"/>
  <c r="AL23" i="1"/>
  <c r="X23" i="1"/>
  <c r="AL29" i="1"/>
  <c r="X29" i="1"/>
  <c r="AL28" i="1"/>
  <c r="X28" i="1"/>
  <c r="AL26" i="1"/>
  <c r="X26" i="1"/>
  <c r="AL24" i="1"/>
  <c r="X24" i="1"/>
  <c r="AL22" i="1"/>
  <c r="X22" i="1"/>
  <c r="AL20" i="1"/>
  <c r="X20" i="1"/>
  <c r="AL7" i="1"/>
  <c r="X7" i="1"/>
  <c r="AL65" i="1"/>
  <c r="X65" i="1"/>
  <c r="AL9" i="1"/>
  <c r="X9" i="1"/>
  <c r="AL85" i="1"/>
  <c r="X85" i="1"/>
  <c r="AL36" i="1"/>
  <c r="X36" i="1"/>
  <c r="AL58" i="1"/>
  <c r="X58" i="1"/>
  <c r="AL34" i="1"/>
  <c r="X34" i="1"/>
  <c r="AL52" i="1"/>
  <c r="X52" i="1"/>
  <c r="AL46" i="1"/>
  <c r="X46" i="1"/>
  <c r="AL40" i="1"/>
  <c r="X40" i="1"/>
  <c r="AL78" i="1"/>
  <c r="X78" i="1"/>
  <c r="AL17" i="1"/>
  <c r="X17" i="1"/>
  <c r="AL60" i="1"/>
  <c r="X60" i="1"/>
  <c r="AL6" i="1"/>
  <c r="X6" i="1"/>
  <c r="U5" i="1"/>
  <c r="AL93" i="1"/>
  <c r="X93" i="1"/>
  <c r="AL92" i="1"/>
  <c r="X92" i="1"/>
  <c r="AL90" i="1"/>
  <c r="X90" i="1"/>
  <c r="AL88" i="1"/>
  <c r="X88" i="1"/>
  <c r="AL86" i="1"/>
  <c r="X86" i="1"/>
  <c r="AL81" i="1"/>
  <c r="X81" i="1"/>
  <c r="AL79" i="1"/>
  <c r="X79" i="1"/>
  <c r="AL75" i="1"/>
  <c r="X75" i="1"/>
  <c r="AL64" i="1"/>
  <c r="X64" i="1"/>
  <c r="AL61" i="1"/>
  <c r="X61" i="1"/>
  <c r="AL59" i="1"/>
  <c r="X59" i="1"/>
  <c r="AL57" i="1"/>
  <c r="X57" i="1"/>
  <c r="AL49" i="1"/>
  <c r="X49" i="1"/>
  <c r="AL31" i="1"/>
  <c r="X31" i="1"/>
  <c r="AL18" i="1"/>
  <c r="X18" i="1"/>
  <c r="AL16" i="1"/>
  <c r="X16" i="1"/>
  <c r="AL12" i="1"/>
  <c r="X12" i="1"/>
  <c r="AL10" i="1"/>
  <c r="X10" i="1"/>
  <c r="S5" i="1"/>
  <c r="T5" i="1"/>
  <c r="AL5" i="1" l="1"/>
</calcChain>
</file>

<file path=xl/sharedStrings.xml><?xml version="1.0" encoding="utf-8"?>
<sst xmlns="http://schemas.openxmlformats.org/spreadsheetml/2006/main" count="391" uniqueCount="163">
  <si>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</si>
  <si>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</si>
  <si>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</si>
  <si>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</si>
  <si>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</si>
  <si>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</si>
  <si>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</si>
  <si>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</si>
  <si>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</si>
  <si>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</si>
  <si>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</si>
  <si>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</si>
  <si>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</si>
  <si>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</si>
  <si>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заказ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</si>
  <si>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</si>
  <si>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</si>
  <si>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</si>
  <si>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</si>
  <si>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</si>
  <si>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</si>
  <si>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</si>
  <si>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</si>
  <si>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</si>
  <si>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13,01,(1)</t>
  </si>
  <si>
    <t>13,01,(2)</t>
  </si>
  <si>
    <t>16,01,</t>
  </si>
  <si>
    <t>18,01,(1)</t>
  </si>
  <si>
    <t>18,01,(2)</t>
  </si>
  <si>
    <t>15,01,</t>
  </si>
  <si>
    <t>09,01,</t>
  </si>
  <si>
    <t>08,01,</t>
  </si>
  <si>
    <t>30,12,</t>
  </si>
  <si>
    <t>26,12,</t>
  </si>
  <si>
    <t>19,12,</t>
  </si>
  <si>
    <t>18,12,</t>
  </si>
  <si>
    <t>12,12,</t>
  </si>
  <si>
    <t>11,12,</t>
  </si>
  <si>
    <t>05,12,</t>
  </si>
  <si>
    <t>04,12,</t>
  </si>
  <si>
    <t>28,11,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</si>
  <si>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</si>
  <si>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</si>
  <si>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</si>
  <si>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</si>
  <si>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</si>
  <si>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</si>
  <si>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</si>
  <si>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18,12,24 филиал обнулил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</si>
  <si>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</si>
  <si>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</si>
  <si>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</si>
  <si>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10,01,25 филиала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</si>
  <si>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</si>
  <si>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</si>
  <si>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</si>
  <si>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</si>
  <si>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20,12,24 филиала обнулил</t>
    </r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</si>
  <si>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</si>
  <si>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</si>
  <si>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27,12,24 филиала обнулил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</si>
  <si>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</si>
  <si>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</si>
  <si>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</si>
  <si>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</si>
  <si>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</si>
  <si>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</si>
  <si>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</si>
  <si>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</si>
  <si>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>20,12,24 филиала обнулил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</si>
  <si>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</si>
  <si>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</si>
  <si>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</si>
  <si>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</si>
  <si>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</si>
  <si>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</si>
  <si>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</si>
  <si>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</si>
  <si>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charset val="1"/>
      </rPr>
      <t xml:space="preserve"> / 10,01,25 филиала обнулил</t>
    </r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</si>
  <si>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</si>
  <si>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</si>
  <si>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</si>
  <si>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</si>
  <si>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</si>
  <si>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</si>
  <si>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</si>
  <si>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</si>
  <si>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(акция август)</t>
  </si>
  <si>
    <t xml:space="preserve"> 297  Колбаса Мясорубская с рубленой грудинкой ВЕС ТМ Стародворье  ПОКОМ</t>
  </si>
  <si>
    <t>08,01,25 филиала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</si>
  <si>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</si>
  <si>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</si>
  <si>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</si>
  <si>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</si>
  <si>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</si>
  <si>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</si>
  <si>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</si>
  <si>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</si>
  <si>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</si>
  <si>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</si>
  <si>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</si>
  <si>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</si>
  <si>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</si>
  <si>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</si>
  <si>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</si>
  <si>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</si>
  <si>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</si>
  <si>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</si>
  <si>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</si>
  <si>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</si>
  <si>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</si>
  <si>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</si>
  <si>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</si>
  <si>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</si>
  <si>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</si>
  <si>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</si>
  <si>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 / 20,12,24 филиала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</si>
  <si>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</si>
  <si>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</si>
  <si>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</si>
  <si>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</si>
  <si>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</si>
  <si>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charset val="1"/>
      </rPr>
      <t xml:space="preserve"> / сети</t>
    </r>
  </si>
  <si>
    <t xml:space="preserve"> 397 Сосиски Сливочные по-стародворски Бордо Фикс.вес 0,45 П/а мгс Стародворье  Поком</t>
  </si>
  <si>
    <t>ТК Вояж / 20,12,24 филиала обнулил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</si>
  <si>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</si>
  <si>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</si>
  <si>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charset val="1"/>
      </rPr>
      <t xml:space="preserve"> / новинка</t>
    </r>
  </si>
  <si>
    <t xml:space="preserve"> 419  Колбаса Филейбургская зернистая 0,06 кг нарезка ТМ Баварушка  ПОКОМ</t>
  </si>
  <si>
    <t>завод не отгружает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</si>
  <si>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</si>
  <si>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</si>
  <si>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нужно увеличить продажи!!!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</si>
  <si>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</si>
  <si>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</si>
  <si>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</si>
  <si>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</si>
  <si>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</si>
  <si>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</si>
  <si>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</si>
  <si>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15,01,25 филиал обнулил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</si>
  <si>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</si>
  <si>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</si>
  <si>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</si>
  <si>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</si>
  <si>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</si>
  <si>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</si>
  <si>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</si>
  <si>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</si>
  <si>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</si>
  <si>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не в матрице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</si>
  <si>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</si>
  <si>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</si>
  <si>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</si>
  <si>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</si>
  <si>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</si>
  <si>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</si>
  <si>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нужно увеличить продажи / 30,12,24 филиала обнулил</t>
  </si>
  <si>
    <t>слабая реализация</t>
  </si>
  <si>
    <t>большие остатки</t>
  </si>
  <si>
    <t>Сети, на остатках 20шт</t>
  </si>
  <si>
    <t>17,01,25 филиала обнулил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</si>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</sst>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rgb="FF000000"/>
      <name val="Calibri"/>
      <family val="2"/>
      <charset val="1"/>
    </font>
    <font>
      <sz val="10"/>
      <name val="Arial"/>
      <charset val="1"/>
    </font>
    <font>
      <b/>
      <sz val="11"/>
      <name val="Calibri"/>
      <charset val="1"/>
    </font>
    <font>
      <b/>
      <sz val="11"/>
      <color rgb="FFFF0000"/>
      <name val="Calibri"/>
      <charset val="1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  <bgColor rgb="FFFFFF99"/>
      </patternFill>
    </fill>
    <fill>
      <patternFill patternType="solid">
        <fgColor rgb="FF13E22E"/>
        <bgColor rgb="FF33CCCC"/>
      </patternFill>
    </fill>
    <fill>
      <patternFill patternType="solid">
        <fgColor rgb="FF758CE0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808080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2" fontId="0" fillId="0" borderId="0" xfId="0" applyNumberFormat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3" fillId="2" borderId="0" xfId="1" applyNumberFormat="1" applyFont="1" applyFill="1"/>
    <xf numFmtId="164" fontId="2" fillId="3" borderId="0" xfId="1" applyNumberFormat="1" applyFont="1" applyFill="1"/>
    <xf numFmtId="164" fontId="1" fillId="4" borderId="0" xfId="1" applyNumberFormat="1" applyFill="1"/>
    <xf numFmtId="164" fontId="1" fillId="0" borderId="1" xfId="1" applyNumberFormat="1" applyBorder="1"/>
    <xf numFmtId="164" fontId="4" fillId="0" borderId="0" xfId="1" applyNumberFormat="1" applyFont="1"/>
    <xf numFmtId="164" fontId="1" fillId="5" borderId="0" xfId="1" applyNumberFormat="1" applyFont="1" applyFill="1"/>
    <xf numFmtId="164" fontId="5" fillId="5" borderId="0" xfId="1" applyNumberFormat="1" applyFont="1" applyFill="1"/>
    <xf numFmtId="164" fontId="1" fillId="6" borderId="0" xfId="1" applyNumberFormat="1" applyFont="1" applyFill="1"/>
    <xf numFmtId="2" fontId="1" fillId="6" borderId="0" xfId="1" applyNumberFormat="1" applyFill="1"/>
    <xf numFmtId="164" fontId="1" fillId="6" borderId="1" xfId="1" applyNumberFormat="1" applyFill="1" applyBorder="1"/>
    <xf numFmtId="164" fontId="1" fillId="0" borderId="0" xfId="1" applyNumberFormat="1" applyFont="1"/>
    <xf numFmtId="164" fontId="6" fillId="5" borderId="0" xfId="1" applyNumberFormat="1" applyFont="1" applyFill="1"/>
    <xf numFmtId="164" fontId="4" fillId="7" borderId="0" xfId="1" applyNumberFormat="1" applyFont="1" applyFill="1"/>
    <xf numFmtId="164" fontId="4" fillId="5" borderId="0" xfId="1" applyNumberFormat="1" applyFont="1" applyFill="1"/>
    <xf numFmtId="164" fontId="1" fillId="8" borderId="0" xfId="1" applyNumberFormat="1" applyFont="1" applyFill="1"/>
    <xf numFmtId="164" fontId="1" fillId="7" borderId="0" xfId="1" applyNumberFormat="1" applyFill="1"/>
    <xf numFmtId="2" fontId="1" fillId="8" borderId="0" xfId="1" applyNumberFormat="1" applyFill="1"/>
    <xf numFmtId="164" fontId="1" fillId="8" borderId="1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13E22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58CE0"/>
      <rgbColor rgb="FF993366"/>
      <rgbColor rgb="FFFFF4C5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H2" sqref="AH2"/>
    </sheetView>
  </sheetViews>
  <sheetFormatPr defaultColWidth="8.5703125" defaultRowHeight="15" x14ac:dyDescent="0.25"/>
  <cols>
    <col min="1" max="1" width="33.42578125" customWidth="1"/>
    <col min="2" max="2" width="3" customWidth="1"/>
    <col min="3" max="4" width="6" customWidth="1"/>
    <col min="5" max="6" width="7" customWidth="1"/>
    <col min="7" max="7" width="5" style="1" customWidth="1"/>
    <col min="8" max="8" width="5" customWidth="1"/>
    <col min="9" max="9" width="6.42578125" customWidth="1"/>
    <col min="10" max="11" width="5.5703125" customWidth="1"/>
    <col min="12" max="13" width="0.42578125" customWidth="1"/>
    <col min="14" max="17" width="5.140625" customWidth="1"/>
    <col min="18" max="18" width="5.28515625" customWidth="1"/>
    <col min="19" max="19" width="5.140625" customWidth="1"/>
    <col min="20" max="22" width="6.7109375" customWidth="1"/>
    <col min="23" max="23" width="10.28515625" customWidth="1"/>
    <col min="24" max="25" width="5" customWidth="1"/>
    <col min="26" max="36" width="4.85546875" customWidth="1"/>
    <col min="37" max="37" width="10.85546875" customWidth="1"/>
    <col min="38" max="38" width="7" customWidth="1"/>
    <col min="39" max="51" width="8" customWidth="1"/>
  </cols>
  <sheetData>
    <row r="1" spans="1:51" x14ac:dyDescent="0.25">
      <c r="A1" s="2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25">
      <c r="A2" s="2"/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13</v>
      </c>
      <c r="P3" s="4" t="s">
        <v>13</v>
      </c>
      <c r="Q3" s="4" t="s">
        <v>13</v>
      </c>
      <c r="R3" s="4" t="s">
        <v>13</v>
      </c>
      <c r="S3" s="4" t="s">
        <v>15</v>
      </c>
      <c r="T3" s="6" t="s">
        <v>16</v>
      </c>
      <c r="U3" s="6" t="s">
        <v>14</v>
      </c>
      <c r="V3" s="7" t="s">
        <v>17</v>
      </c>
      <c r="W3" s="7" t="s">
        <v>18</v>
      </c>
      <c r="X3" s="4" t="s">
        <v>19</v>
      </c>
      <c r="Y3" s="4" t="s">
        <v>20</v>
      </c>
      <c r="Z3" s="4" t="s">
        <v>21</v>
      </c>
      <c r="AA3" s="4" t="s">
        <v>21</v>
      </c>
      <c r="AB3" s="4" t="s">
        <v>21</v>
      </c>
      <c r="AC3" s="4" t="s">
        <v>21</v>
      </c>
      <c r="AD3" s="4" t="s">
        <v>21</v>
      </c>
      <c r="AE3" s="4" t="s">
        <v>21</v>
      </c>
      <c r="AF3" s="4" t="s">
        <v>21</v>
      </c>
      <c r="AG3" s="4" t="s">
        <v>21</v>
      </c>
      <c r="AH3" s="4" t="s">
        <v>21</v>
      </c>
      <c r="AI3" s="4" t="s">
        <v>21</v>
      </c>
      <c r="AJ3" s="4" t="s">
        <v>21</v>
      </c>
      <c r="AK3" s="4" t="s">
        <v>22</v>
      </c>
      <c r="AL3" s="4" t="s">
        <v>23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 s="2"/>
      <c r="B4" s="2"/>
      <c r="C4" s="2"/>
      <c r="D4" s="2"/>
      <c r="E4" s="2"/>
      <c r="F4" s="2"/>
      <c r="G4" s="3"/>
      <c r="H4" s="2"/>
      <c r="I4" s="2"/>
      <c r="J4" s="2"/>
      <c r="K4" s="2"/>
      <c r="L4" s="2"/>
      <c r="M4" s="2"/>
      <c r="N4" s="2" t="s">
        <v>24</v>
      </c>
      <c r="O4" s="2" t="s">
        <v>25</v>
      </c>
      <c r="P4" s="2" t="s">
        <v>26</v>
      </c>
      <c r="Q4" s="2" t="s">
        <v>27</v>
      </c>
      <c r="R4" s="2" t="s">
        <v>28</v>
      </c>
      <c r="S4" s="2" t="s">
        <v>29</v>
      </c>
      <c r="T4" s="2"/>
      <c r="U4" s="2" t="s">
        <v>162</v>
      </c>
      <c r="V4" s="2"/>
      <c r="W4" s="2"/>
      <c r="X4" s="2"/>
      <c r="Y4" s="2"/>
      <c r="Z4" s="2" t="s">
        <v>30</v>
      </c>
      <c r="AA4" s="2" t="s">
        <v>31</v>
      </c>
      <c r="AB4" s="2" t="s">
        <v>32</v>
      </c>
      <c r="AC4" s="2" t="s">
        <v>33</v>
      </c>
      <c r="AD4" s="2" t="s">
        <v>34</v>
      </c>
      <c r="AE4" s="2" t="s">
        <v>35</v>
      </c>
      <c r="AF4" s="2" t="s">
        <v>36</v>
      </c>
      <c r="AG4" s="2" t="s">
        <v>37</v>
      </c>
      <c r="AH4" s="2" t="s">
        <v>38</v>
      </c>
      <c r="AI4" s="2" t="s">
        <v>39</v>
      </c>
      <c r="AJ4" s="2" t="s">
        <v>40</v>
      </c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/>
      <c r="B5" s="2"/>
      <c r="C5" s="2"/>
      <c r="D5" s="2"/>
      <c r="E5" s="8">
        <f>SUM(E6:E500)</f>
        <v>38789.781999999992</v>
      </c>
      <c r="F5" s="8">
        <f>SUM(F6:F500)</f>
        <v>35322.094999999994</v>
      </c>
      <c r="G5" s="3"/>
      <c r="H5" s="2"/>
      <c r="I5" s="2"/>
      <c r="J5" s="8">
        <f t="shared" ref="J5:V5" si="0">SUM(J6:J500)</f>
        <v>38982.60500000001</v>
      </c>
      <c r="K5" s="8">
        <f t="shared" si="0"/>
        <v>-192.82299999999981</v>
      </c>
      <c r="L5" s="8">
        <f t="shared" si="0"/>
        <v>0</v>
      </c>
      <c r="M5" s="8">
        <f t="shared" si="0"/>
        <v>0</v>
      </c>
      <c r="N5" s="8">
        <f t="shared" si="0"/>
        <v>6398.3262000000004</v>
      </c>
      <c r="O5" s="8">
        <f t="shared" si="0"/>
        <v>6330</v>
      </c>
      <c r="P5" s="8">
        <f t="shared" si="0"/>
        <v>3000</v>
      </c>
      <c r="Q5" s="8">
        <f t="shared" si="0"/>
        <v>22370.819300000003</v>
      </c>
      <c r="R5" s="8">
        <f t="shared" si="0"/>
        <v>5150</v>
      </c>
      <c r="S5" s="8">
        <f t="shared" si="0"/>
        <v>7757.9563999999991</v>
      </c>
      <c r="T5" s="8">
        <f t="shared" si="0"/>
        <v>16379.44025</v>
      </c>
      <c r="U5" s="8">
        <f t="shared" si="0"/>
        <v>15766.557850000001</v>
      </c>
      <c r="V5" s="8">
        <f t="shared" si="0"/>
        <v>150</v>
      </c>
      <c r="W5" s="2"/>
      <c r="X5" s="2"/>
      <c r="Y5" s="2"/>
      <c r="Z5" s="8">
        <f t="shared" ref="Z5:AJ5" si="1">SUM(Z6:Z500)</f>
        <v>7514.7809999999999</v>
      </c>
      <c r="AA5" s="8">
        <f t="shared" si="1"/>
        <v>7808.4476666666642</v>
      </c>
      <c r="AB5" s="8">
        <f t="shared" si="1"/>
        <v>9569.1425999999992</v>
      </c>
      <c r="AC5" s="8">
        <f t="shared" si="1"/>
        <v>8836.217200000001</v>
      </c>
      <c r="AD5" s="8">
        <f t="shared" si="1"/>
        <v>7738.4731999999976</v>
      </c>
      <c r="AE5" s="8">
        <f t="shared" si="1"/>
        <v>7917.7576000000035</v>
      </c>
      <c r="AF5" s="8">
        <f t="shared" si="1"/>
        <v>7532.4587999999985</v>
      </c>
      <c r="AG5" s="8">
        <f t="shared" si="1"/>
        <v>7203.4963999999973</v>
      </c>
      <c r="AH5" s="8">
        <f t="shared" si="1"/>
        <v>7829.6478000000006</v>
      </c>
      <c r="AI5" s="8">
        <f t="shared" si="1"/>
        <v>7370.0273999999999</v>
      </c>
      <c r="AJ5" s="8">
        <f t="shared" si="1"/>
        <v>6671.6832000000022</v>
      </c>
      <c r="AK5" s="2"/>
      <c r="AL5" s="8">
        <f>SUM(AL6:AL500)</f>
        <v>12735</v>
      </c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2" t="s">
        <v>41</v>
      </c>
      <c r="B6" s="2" t="s">
        <v>42</v>
      </c>
      <c r="C6" s="2">
        <v>801.37800000000004</v>
      </c>
      <c r="D6" s="2">
        <v>1734.2260000000001</v>
      </c>
      <c r="E6" s="2">
        <v>1029.4369999999999</v>
      </c>
      <c r="F6" s="2">
        <v>1318.241</v>
      </c>
      <c r="G6" s="3">
        <v>1</v>
      </c>
      <c r="H6" s="2">
        <v>50</v>
      </c>
      <c r="I6" s="2" t="s">
        <v>43</v>
      </c>
      <c r="J6" s="2">
        <v>973.8</v>
      </c>
      <c r="K6" s="2">
        <f t="shared" ref="K6:K37" si="2">E6-J6</f>
        <v>55.636999999999944</v>
      </c>
      <c r="L6" s="2"/>
      <c r="M6" s="2"/>
      <c r="N6" s="2">
        <v>200</v>
      </c>
      <c r="O6" s="2">
        <v>200</v>
      </c>
      <c r="P6" s="2">
        <v>400</v>
      </c>
      <c r="Q6" s="2">
        <v>0</v>
      </c>
      <c r="R6" s="2"/>
      <c r="S6" s="2">
        <f t="shared" ref="S6:S37" si="3">E6/5</f>
        <v>205.88739999999999</v>
      </c>
      <c r="T6" s="9">
        <f>12*S6-R6-Q6-P6-O6-N6-F6</f>
        <v>352.40779999999995</v>
      </c>
      <c r="U6" s="9">
        <f>T6</f>
        <v>352.40779999999995</v>
      </c>
      <c r="V6" s="9"/>
      <c r="W6" s="2"/>
      <c r="X6" s="2">
        <f>(F6+N6+O6+P6+Q6+R6+U6)/S6</f>
        <v>12</v>
      </c>
      <c r="Y6" s="2">
        <f t="shared" ref="Y6:Y37" si="4">(F6+N6+O6+P6+Q6+R6)/S6</f>
        <v>10.288346931380939</v>
      </c>
      <c r="Z6" s="2">
        <v>315.78449999999998</v>
      </c>
      <c r="AA6" s="2">
        <v>335.167666666667</v>
      </c>
      <c r="AB6" s="2">
        <v>450.23379999999997</v>
      </c>
      <c r="AC6" s="2">
        <v>386.90039999999999</v>
      </c>
      <c r="AD6" s="2">
        <v>273.70839999999998</v>
      </c>
      <c r="AE6" s="2">
        <v>294.22519999999997</v>
      </c>
      <c r="AF6" s="2">
        <v>277.60140000000001</v>
      </c>
      <c r="AG6" s="2">
        <v>249.8494</v>
      </c>
      <c r="AH6" s="2">
        <v>239.52719999999999</v>
      </c>
      <c r="AI6" s="2">
        <v>213.006</v>
      </c>
      <c r="AJ6" s="2">
        <v>232.5754</v>
      </c>
      <c r="AK6" s="2"/>
      <c r="AL6" s="2">
        <f>ROUND(U6*G6,0)</f>
        <v>352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2" t="s">
        <v>44</v>
      </c>
      <c r="B7" s="2" t="s">
        <v>42</v>
      </c>
      <c r="C7" s="2">
        <v>213.738</v>
      </c>
      <c r="D7" s="2">
        <v>335.51900000000001</v>
      </c>
      <c r="E7" s="2">
        <v>417.16699999999997</v>
      </c>
      <c r="F7" s="2">
        <v>80.438999999999993</v>
      </c>
      <c r="G7" s="3">
        <v>1</v>
      </c>
      <c r="H7" s="2">
        <v>45</v>
      </c>
      <c r="I7" s="2" t="s">
        <v>43</v>
      </c>
      <c r="J7" s="2">
        <v>431.81</v>
      </c>
      <c r="K7" s="2">
        <f t="shared" si="2"/>
        <v>-14.643000000000029</v>
      </c>
      <c r="L7" s="2"/>
      <c r="M7" s="2"/>
      <c r="N7" s="2">
        <v>113.6875</v>
      </c>
      <c r="O7" s="2">
        <v>100</v>
      </c>
      <c r="P7" s="2"/>
      <c r="Q7" s="2">
        <v>540.20749999999998</v>
      </c>
      <c r="R7" s="2"/>
      <c r="S7" s="2">
        <f t="shared" si="3"/>
        <v>83.433399999999992</v>
      </c>
      <c r="T7" s="9">
        <f>12*S7-R7-Q7-P7-O7-N7-F7</f>
        <v>166.86679999999987</v>
      </c>
      <c r="U7" s="9">
        <f t="shared" ref="U7:U70" si="5">T7</f>
        <v>166.86679999999987</v>
      </c>
      <c r="V7" s="9"/>
      <c r="W7" s="2"/>
      <c r="X7" s="2">
        <f t="shared" ref="X7:X70" si="6">(F7+N7+O7+P7+Q7+R7+U7)/S7</f>
        <v>12</v>
      </c>
      <c r="Y7" s="2">
        <f t="shared" si="4"/>
        <v>10</v>
      </c>
      <c r="Z7" s="2">
        <v>56.4405</v>
      </c>
      <c r="AA7" s="2">
        <v>48.689666666666703</v>
      </c>
      <c r="AB7" s="2">
        <v>83.058000000000007</v>
      </c>
      <c r="AC7" s="2">
        <v>76.811599999999999</v>
      </c>
      <c r="AD7" s="2">
        <v>58.107399999999998</v>
      </c>
      <c r="AE7" s="2">
        <v>63.260599999999997</v>
      </c>
      <c r="AF7" s="2">
        <v>73.6374</v>
      </c>
      <c r="AG7" s="2">
        <v>69.425399999999996</v>
      </c>
      <c r="AH7" s="2">
        <v>62.300199999999997</v>
      </c>
      <c r="AI7" s="2">
        <v>52.056800000000003</v>
      </c>
      <c r="AJ7" s="2">
        <v>59.708199999999998</v>
      </c>
      <c r="AK7" s="2"/>
      <c r="AL7" s="2">
        <f t="shared" ref="AL7:AL70" si="7">ROUND(U7*G7,0)</f>
        <v>167</v>
      </c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 t="s">
        <v>45</v>
      </c>
      <c r="B8" s="2" t="s">
        <v>42</v>
      </c>
      <c r="C8" s="2">
        <v>105.071</v>
      </c>
      <c r="D8" s="2">
        <v>935.07600000000002</v>
      </c>
      <c r="E8" s="2">
        <v>254.50399999999999</v>
      </c>
      <c r="F8" s="2">
        <v>687.99800000000005</v>
      </c>
      <c r="G8" s="3">
        <v>1</v>
      </c>
      <c r="H8" s="2">
        <v>45</v>
      </c>
      <c r="I8" s="2" t="s">
        <v>43</v>
      </c>
      <c r="J8" s="2">
        <v>394.1</v>
      </c>
      <c r="K8" s="2">
        <f t="shared" si="2"/>
        <v>-139.59600000000003</v>
      </c>
      <c r="L8" s="2"/>
      <c r="M8" s="2"/>
      <c r="N8" s="2">
        <v>52.737749999999998</v>
      </c>
      <c r="O8" s="2"/>
      <c r="P8" s="2"/>
      <c r="Q8" s="2">
        <v>0</v>
      </c>
      <c r="R8" s="2"/>
      <c r="S8" s="2">
        <f t="shared" si="3"/>
        <v>50.900799999999997</v>
      </c>
      <c r="T8" s="9"/>
      <c r="U8" s="9">
        <f t="shared" si="5"/>
        <v>0</v>
      </c>
      <c r="V8" s="9"/>
      <c r="W8" s="2"/>
      <c r="X8" s="2">
        <f t="shared" si="6"/>
        <v>14.552536502373245</v>
      </c>
      <c r="Y8" s="2">
        <f t="shared" si="4"/>
        <v>14.552536502373245</v>
      </c>
      <c r="Z8" s="2">
        <v>88.115250000000003</v>
      </c>
      <c r="AA8" s="2">
        <v>115.435</v>
      </c>
      <c r="AB8" s="2">
        <v>95.656999999999996</v>
      </c>
      <c r="AC8" s="2">
        <v>81.264600000000002</v>
      </c>
      <c r="AD8" s="2">
        <v>78.577399999999997</v>
      </c>
      <c r="AE8" s="2">
        <v>88.350200000000001</v>
      </c>
      <c r="AF8" s="2">
        <v>79.618200000000002</v>
      </c>
      <c r="AG8" s="2">
        <v>74.427199999999999</v>
      </c>
      <c r="AH8" s="2">
        <v>92.408000000000001</v>
      </c>
      <c r="AI8" s="2">
        <v>81.801599999999993</v>
      </c>
      <c r="AJ8" s="2">
        <v>69.240399999999994</v>
      </c>
      <c r="AK8" s="2"/>
      <c r="AL8" s="2">
        <f t="shared" si="7"/>
        <v>0</v>
      </c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 t="s">
        <v>46</v>
      </c>
      <c r="B9" s="2" t="s">
        <v>47</v>
      </c>
      <c r="C9" s="2">
        <v>218</v>
      </c>
      <c r="D9" s="2">
        <v>246</v>
      </c>
      <c r="E9" s="2">
        <v>393.262</v>
      </c>
      <c r="F9" s="2">
        <v>27</v>
      </c>
      <c r="G9" s="3">
        <v>0.45</v>
      </c>
      <c r="H9" s="2">
        <v>45</v>
      </c>
      <c r="I9" s="2" t="s">
        <v>43</v>
      </c>
      <c r="J9" s="2">
        <v>400</v>
      </c>
      <c r="K9" s="2">
        <f t="shared" si="2"/>
        <v>-6.7379999999999995</v>
      </c>
      <c r="L9" s="2"/>
      <c r="M9" s="2"/>
      <c r="N9" s="2">
        <v>90</v>
      </c>
      <c r="O9" s="2">
        <v>100</v>
      </c>
      <c r="P9" s="2"/>
      <c r="Q9" s="2">
        <v>490.8716</v>
      </c>
      <c r="R9" s="2"/>
      <c r="S9" s="2">
        <f t="shared" si="3"/>
        <v>78.6524</v>
      </c>
      <c r="T9" s="9">
        <f>12*S9-R9-Q9-P9-O9-N9-F9</f>
        <v>235.9572</v>
      </c>
      <c r="U9" s="9">
        <f t="shared" si="5"/>
        <v>235.9572</v>
      </c>
      <c r="V9" s="9"/>
      <c r="W9" s="2"/>
      <c r="X9" s="2">
        <f t="shared" si="6"/>
        <v>12</v>
      </c>
      <c r="Y9" s="2">
        <f t="shared" si="4"/>
        <v>9</v>
      </c>
      <c r="Z9" s="2">
        <v>50</v>
      </c>
      <c r="AA9" s="2">
        <v>41.3333333333333</v>
      </c>
      <c r="AB9" s="2">
        <v>56.4</v>
      </c>
      <c r="AC9" s="2">
        <v>49.6</v>
      </c>
      <c r="AD9" s="2">
        <v>50.6</v>
      </c>
      <c r="AE9" s="2">
        <v>52</v>
      </c>
      <c r="AF9" s="2">
        <v>60</v>
      </c>
      <c r="AG9" s="2">
        <v>55.4</v>
      </c>
      <c r="AH9" s="2">
        <v>51.2</v>
      </c>
      <c r="AI9" s="2">
        <v>50.6</v>
      </c>
      <c r="AJ9" s="2">
        <v>50.6</v>
      </c>
      <c r="AK9" s="2" t="s">
        <v>48</v>
      </c>
      <c r="AL9" s="2">
        <f t="shared" si="7"/>
        <v>106</v>
      </c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2" t="s">
        <v>49</v>
      </c>
      <c r="B10" s="2" t="s">
        <v>47</v>
      </c>
      <c r="C10" s="2">
        <v>440</v>
      </c>
      <c r="D10" s="2">
        <v>714</v>
      </c>
      <c r="E10" s="2">
        <v>620</v>
      </c>
      <c r="F10" s="2">
        <v>486</v>
      </c>
      <c r="G10" s="3">
        <v>0.45</v>
      </c>
      <c r="H10" s="2">
        <v>45</v>
      </c>
      <c r="I10" s="2" t="s">
        <v>43</v>
      </c>
      <c r="J10" s="2">
        <v>622</v>
      </c>
      <c r="K10" s="2">
        <f t="shared" si="2"/>
        <v>-2</v>
      </c>
      <c r="L10" s="2"/>
      <c r="M10" s="2"/>
      <c r="N10" s="2">
        <v>90</v>
      </c>
      <c r="O10" s="2"/>
      <c r="P10" s="2"/>
      <c r="Q10" s="2">
        <v>664</v>
      </c>
      <c r="R10" s="2"/>
      <c r="S10" s="2">
        <f t="shared" si="3"/>
        <v>124</v>
      </c>
      <c r="T10" s="9">
        <f>12*S10-R10-Q10-P10-O10-N10-F10</f>
        <v>248</v>
      </c>
      <c r="U10" s="9">
        <f t="shared" si="5"/>
        <v>248</v>
      </c>
      <c r="V10" s="9"/>
      <c r="W10" s="2"/>
      <c r="X10" s="2">
        <f t="shared" si="6"/>
        <v>12</v>
      </c>
      <c r="Y10" s="2">
        <f t="shared" si="4"/>
        <v>10</v>
      </c>
      <c r="Z10" s="2">
        <v>95</v>
      </c>
      <c r="AA10" s="2">
        <v>76.6666666666667</v>
      </c>
      <c r="AB10" s="2">
        <v>126.2</v>
      </c>
      <c r="AC10" s="2">
        <v>138.19999999999999</v>
      </c>
      <c r="AD10" s="2">
        <v>143.4</v>
      </c>
      <c r="AE10" s="2">
        <v>143.80000000000001</v>
      </c>
      <c r="AF10" s="2">
        <v>127</v>
      </c>
      <c r="AG10" s="2">
        <v>122</v>
      </c>
      <c r="AH10" s="2">
        <v>111.2</v>
      </c>
      <c r="AI10" s="2">
        <v>121.2</v>
      </c>
      <c r="AJ10" s="2">
        <v>127.8</v>
      </c>
      <c r="AK10" s="2"/>
      <c r="AL10" s="2">
        <f t="shared" si="7"/>
        <v>112</v>
      </c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x14ac:dyDescent="0.25">
      <c r="A11" s="2" t="s">
        <v>50</v>
      </c>
      <c r="B11" s="2" t="s">
        <v>47</v>
      </c>
      <c r="C11" s="2">
        <v>95</v>
      </c>
      <c r="D11" s="2">
        <v>90</v>
      </c>
      <c r="E11" s="2">
        <v>63</v>
      </c>
      <c r="F11" s="2">
        <v>90</v>
      </c>
      <c r="G11" s="3">
        <v>0.17</v>
      </c>
      <c r="H11" s="2">
        <v>180</v>
      </c>
      <c r="I11" s="2" t="s">
        <v>43</v>
      </c>
      <c r="J11" s="2">
        <v>68</v>
      </c>
      <c r="K11" s="2">
        <f t="shared" si="2"/>
        <v>-5</v>
      </c>
      <c r="L11" s="2"/>
      <c r="M11" s="2"/>
      <c r="N11" s="2">
        <v>100.9</v>
      </c>
      <c r="O11" s="2"/>
      <c r="P11" s="2"/>
      <c r="Q11" s="2">
        <v>0</v>
      </c>
      <c r="R11" s="2"/>
      <c r="S11" s="2">
        <f t="shared" si="3"/>
        <v>12.6</v>
      </c>
      <c r="T11" s="9"/>
      <c r="U11" s="9">
        <f t="shared" si="5"/>
        <v>0</v>
      </c>
      <c r="V11" s="9"/>
      <c r="W11" s="2"/>
      <c r="X11" s="2">
        <f t="shared" si="6"/>
        <v>15.150793650793652</v>
      </c>
      <c r="Y11" s="2">
        <f t="shared" si="4"/>
        <v>15.150793650793652</v>
      </c>
      <c r="Z11" s="2">
        <v>27.5</v>
      </c>
      <c r="AA11" s="2">
        <v>24</v>
      </c>
      <c r="AB11" s="2">
        <v>7.2</v>
      </c>
      <c r="AC11" s="2">
        <v>10.199999999999999</v>
      </c>
      <c r="AD11" s="2">
        <v>28.4</v>
      </c>
      <c r="AE11" s="2">
        <v>15.6</v>
      </c>
      <c r="AF11" s="2">
        <v>11.8</v>
      </c>
      <c r="AG11" s="2">
        <v>24.4</v>
      </c>
      <c r="AH11" s="2">
        <v>21.2</v>
      </c>
      <c r="AI11" s="2">
        <v>14.8</v>
      </c>
      <c r="AJ11" s="2">
        <v>16.2</v>
      </c>
      <c r="AK11" s="2"/>
      <c r="AL11" s="2">
        <f t="shared" si="7"/>
        <v>0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x14ac:dyDescent="0.25">
      <c r="A12" s="2" t="s">
        <v>51</v>
      </c>
      <c r="B12" s="2" t="s">
        <v>47</v>
      </c>
      <c r="C12" s="2">
        <v>157</v>
      </c>
      <c r="D12" s="2">
        <v>9</v>
      </c>
      <c r="E12" s="2">
        <v>122</v>
      </c>
      <c r="F12" s="2">
        <v>2</v>
      </c>
      <c r="G12" s="3">
        <v>0.3</v>
      </c>
      <c r="H12" s="2">
        <v>40</v>
      </c>
      <c r="I12" s="2" t="s">
        <v>43</v>
      </c>
      <c r="J12" s="2">
        <v>139</v>
      </c>
      <c r="K12" s="2">
        <f t="shared" si="2"/>
        <v>-17</v>
      </c>
      <c r="L12" s="2"/>
      <c r="M12" s="2"/>
      <c r="N12" s="2">
        <v>0</v>
      </c>
      <c r="O12" s="2"/>
      <c r="P12" s="2"/>
      <c r="Q12" s="2">
        <v>144.4</v>
      </c>
      <c r="R12" s="2"/>
      <c r="S12" s="2">
        <f t="shared" si="3"/>
        <v>24.4</v>
      </c>
      <c r="T12" s="9">
        <f>12*S12-R12-Q12-P12-O12-N12-F12</f>
        <v>146.39999999999995</v>
      </c>
      <c r="U12" s="9">
        <v>0</v>
      </c>
      <c r="V12" s="9">
        <v>0</v>
      </c>
      <c r="W12" s="2" t="s">
        <v>158</v>
      </c>
      <c r="X12" s="2">
        <f t="shared" si="6"/>
        <v>6.0000000000000009</v>
      </c>
      <c r="Y12" s="2">
        <f t="shared" si="4"/>
        <v>6.0000000000000009</v>
      </c>
      <c r="Z12" s="2">
        <v>41</v>
      </c>
      <c r="AA12" s="2">
        <v>43.3333333333333</v>
      </c>
      <c r="AB12" s="2">
        <v>13.2</v>
      </c>
      <c r="AC12" s="2">
        <v>17.2</v>
      </c>
      <c r="AD12" s="2">
        <v>20</v>
      </c>
      <c r="AE12" s="2">
        <v>21.4</v>
      </c>
      <c r="AF12" s="2">
        <v>18.399999999999999</v>
      </c>
      <c r="AG12" s="2">
        <v>15.8</v>
      </c>
      <c r="AH12" s="2">
        <v>45</v>
      </c>
      <c r="AI12" s="2">
        <v>34.200000000000003</v>
      </c>
      <c r="AJ12" s="2">
        <v>20.2</v>
      </c>
      <c r="AK12" s="10" t="s">
        <v>161</v>
      </c>
      <c r="AL12" s="2">
        <f t="shared" si="7"/>
        <v>0</v>
      </c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x14ac:dyDescent="0.25">
      <c r="A13" s="2" t="s">
        <v>53</v>
      </c>
      <c r="B13" s="2" t="s">
        <v>47</v>
      </c>
      <c r="C13" s="2">
        <v>658</v>
      </c>
      <c r="D13" s="2"/>
      <c r="E13" s="2">
        <v>179</v>
      </c>
      <c r="F13" s="2">
        <v>436</v>
      </c>
      <c r="G13" s="3">
        <v>0.17</v>
      </c>
      <c r="H13" s="2">
        <v>180</v>
      </c>
      <c r="I13" s="2" t="s">
        <v>43</v>
      </c>
      <c r="J13" s="2">
        <v>150</v>
      </c>
      <c r="K13" s="2">
        <f t="shared" si="2"/>
        <v>29</v>
      </c>
      <c r="L13" s="2"/>
      <c r="M13" s="2"/>
      <c r="N13" s="2">
        <v>0</v>
      </c>
      <c r="O13" s="2"/>
      <c r="P13" s="2"/>
      <c r="Q13" s="2">
        <v>0</v>
      </c>
      <c r="R13" s="2"/>
      <c r="S13" s="2">
        <f t="shared" si="3"/>
        <v>35.799999999999997</v>
      </c>
      <c r="T13" s="9"/>
      <c r="U13" s="9">
        <f t="shared" si="5"/>
        <v>0</v>
      </c>
      <c r="V13" s="9"/>
      <c r="W13" s="2"/>
      <c r="X13" s="2">
        <f t="shared" si="6"/>
        <v>12.178770949720672</v>
      </c>
      <c r="Y13" s="2">
        <f t="shared" si="4"/>
        <v>12.178770949720672</v>
      </c>
      <c r="Z13" s="2">
        <v>44.25</v>
      </c>
      <c r="AA13" s="2">
        <v>45</v>
      </c>
      <c r="AB13" s="2">
        <v>101</v>
      </c>
      <c r="AC13" s="2">
        <v>99.2</v>
      </c>
      <c r="AD13" s="2">
        <v>45</v>
      </c>
      <c r="AE13" s="2">
        <v>34</v>
      </c>
      <c r="AF13" s="2">
        <v>30.2</v>
      </c>
      <c r="AG13" s="2">
        <v>48.8</v>
      </c>
      <c r="AH13" s="2">
        <v>35.4</v>
      </c>
      <c r="AI13" s="2">
        <v>21</v>
      </c>
      <c r="AJ13" s="2">
        <v>31.2</v>
      </c>
      <c r="AK13" s="2"/>
      <c r="AL13" s="2">
        <f t="shared" si="7"/>
        <v>0</v>
      </c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x14ac:dyDescent="0.25">
      <c r="A14" s="2" t="s">
        <v>54</v>
      </c>
      <c r="B14" s="2" t="s">
        <v>47</v>
      </c>
      <c r="C14" s="2">
        <v>35</v>
      </c>
      <c r="D14" s="2"/>
      <c r="E14" s="2">
        <v>8</v>
      </c>
      <c r="F14" s="2">
        <v>18</v>
      </c>
      <c r="G14" s="3">
        <v>0.35</v>
      </c>
      <c r="H14" s="2">
        <v>50</v>
      </c>
      <c r="I14" s="2" t="s">
        <v>43</v>
      </c>
      <c r="J14" s="2">
        <v>14</v>
      </c>
      <c r="K14" s="2">
        <f t="shared" si="2"/>
        <v>-6</v>
      </c>
      <c r="L14" s="2"/>
      <c r="M14" s="2"/>
      <c r="N14" s="2">
        <v>15.25</v>
      </c>
      <c r="O14" s="2"/>
      <c r="P14" s="2"/>
      <c r="Q14" s="2">
        <v>0</v>
      </c>
      <c r="R14" s="2"/>
      <c r="S14" s="2">
        <f t="shared" si="3"/>
        <v>1.6</v>
      </c>
      <c r="T14" s="9"/>
      <c r="U14" s="9">
        <f t="shared" si="5"/>
        <v>0</v>
      </c>
      <c r="V14" s="9"/>
      <c r="W14" s="2"/>
      <c r="X14" s="2">
        <f t="shared" si="6"/>
        <v>20.78125</v>
      </c>
      <c r="Y14" s="2">
        <f t="shared" si="4"/>
        <v>20.78125</v>
      </c>
      <c r="Z14" s="2">
        <v>3.75</v>
      </c>
      <c r="AA14" s="2">
        <v>3</v>
      </c>
      <c r="AB14" s="2">
        <v>7</v>
      </c>
      <c r="AC14" s="2">
        <v>4.2</v>
      </c>
      <c r="AD14" s="2">
        <v>1.8</v>
      </c>
      <c r="AE14" s="2">
        <v>2.6</v>
      </c>
      <c r="AF14" s="2">
        <v>3.2</v>
      </c>
      <c r="AG14" s="2">
        <v>4.4000000000000004</v>
      </c>
      <c r="AH14" s="2">
        <v>3.4</v>
      </c>
      <c r="AI14" s="2">
        <v>3</v>
      </c>
      <c r="AJ14" s="2">
        <v>5</v>
      </c>
      <c r="AK14" s="11" t="s">
        <v>55</v>
      </c>
      <c r="AL14" s="2">
        <f t="shared" si="7"/>
        <v>0</v>
      </c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x14ac:dyDescent="0.25">
      <c r="A15" s="2" t="s">
        <v>56</v>
      </c>
      <c r="B15" s="2" t="s">
        <v>47</v>
      </c>
      <c r="C15" s="2">
        <v>70</v>
      </c>
      <c r="D15" s="2">
        <v>60</v>
      </c>
      <c r="E15" s="2">
        <v>24</v>
      </c>
      <c r="F15" s="2">
        <v>96</v>
      </c>
      <c r="G15" s="3">
        <v>0.35</v>
      </c>
      <c r="H15" s="2">
        <v>50</v>
      </c>
      <c r="I15" s="2" t="s">
        <v>43</v>
      </c>
      <c r="J15" s="2">
        <v>29</v>
      </c>
      <c r="K15" s="2">
        <f t="shared" si="2"/>
        <v>-5</v>
      </c>
      <c r="L15" s="2"/>
      <c r="M15" s="2"/>
      <c r="N15" s="2">
        <v>0</v>
      </c>
      <c r="O15" s="2"/>
      <c r="P15" s="2"/>
      <c r="Q15" s="2">
        <v>0</v>
      </c>
      <c r="R15" s="2"/>
      <c r="S15" s="2">
        <f t="shared" si="3"/>
        <v>4.8</v>
      </c>
      <c r="T15" s="9"/>
      <c r="U15" s="9">
        <f t="shared" si="5"/>
        <v>0</v>
      </c>
      <c r="V15" s="9"/>
      <c r="W15" s="2"/>
      <c r="X15" s="2">
        <f t="shared" si="6"/>
        <v>20</v>
      </c>
      <c r="Y15" s="2">
        <f t="shared" si="4"/>
        <v>20</v>
      </c>
      <c r="Z15" s="2">
        <v>4</v>
      </c>
      <c r="AA15" s="2">
        <v>3.3333333333333299</v>
      </c>
      <c r="AB15" s="2">
        <v>5.4</v>
      </c>
      <c r="AC15" s="2">
        <v>-0.4</v>
      </c>
      <c r="AD15" s="2">
        <v>18.399999999999999</v>
      </c>
      <c r="AE15" s="2">
        <v>20.399999999999999</v>
      </c>
      <c r="AF15" s="2">
        <v>5.8</v>
      </c>
      <c r="AG15" s="2">
        <v>5.8</v>
      </c>
      <c r="AH15" s="2">
        <v>6</v>
      </c>
      <c r="AI15" s="2">
        <v>6.8</v>
      </c>
      <c r="AJ15" s="2">
        <v>15</v>
      </c>
      <c r="AK15" s="12" t="s">
        <v>57</v>
      </c>
      <c r="AL15" s="2">
        <f t="shared" si="7"/>
        <v>0</v>
      </c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25">
      <c r="A16" s="2" t="s">
        <v>58</v>
      </c>
      <c r="B16" s="2" t="s">
        <v>42</v>
      </c>
      <c r="C16" s="2">
        <v>758.697</v>
      </c>
      <c r="D16" s="2">
        <v>895.37099999999998</v>
      </c>
      <c r="E16" s="2">
        <v>741.20100000000002</v>
      </c>
      <c r="F16" s="2">
        <v>710.42499999999995</v>
      </c>
      <c r="G16" s="3">
        <v>1</v>
      </c>
      <c r="H16" s="2">
        <v>55</v>
      </c>
      <c r="I16" s="2" t="s">
        <v>43</v>
      </c>
      <c r="J16" s="2">
        <v>751.95</v>
      </c>
      <c r="K16" s="2">
        <f t="shared" si="2"/>
        <v>-10.749000000000024</v>
      </c>
      <c r="L16" s="2"/>
      <c r="M16" s="2"/>
      <c r="N16" s="2">
        <v>170</v>
      </c>
      <c r="O16" s="2">
        <v>150</v>
      </c>
      <c r="P16" s="2"/>
      <c r="Q16" s="2">
        <v>451.97699999999998</v>
      </c>
      <c r="R16" s="2"/>
      <c r="S16" s="2">
        <f t="shared" si="3"/>
        <v>148.24020000000002</v>
      </c>
      <c r="T16" s="9">
        <f>12*S16-R16-Q16-P16-O16-N16-F16</f>
        <v>296.48040000000015</v>
      </c>
      <c r="U16" s="9">
        <f t="shared" si="5"/>
        <v>296.48040000000015</v>
      </c>
      <c r="V16" s="9"/>
      <c r="W16" s="2"/>
      <c r="X16" s="2">
        <f t="shared" si="6"/>
        <v>12</v>
      </c>
      <c r="Y16" s="2">
        <f t="shared" si="4"/>
        <v>10</v>
      </c>
      <c r="Z16" s="2">
        <v>152.05074999999999</v>
      </c>
      <c r="AA16" s="2">
        <v>159.262333333333</v>
      </c>
      <c r="AB16" s="2">
        <v>159.03460000000001</v>
      </c>
      <c r="AC16" s="2">
        <v>136.0556</v>
      </c>
      <c r="AD16" s="2">
        <v>110.7572</v>
      </c>
      <c r="AE16" s="2">
        <v>118.4174</v>
      </c>
      <c r="AF16" s="2">
        <v>109.5206</v>
      </c>
      <c r="AG16" s="2">
        <v>99.176000000000002</v>
      </c>
      <c r="AH16" s="2">
        <v>136.15639999999999</v>
      </c>
      <c r="AI16" s="2">
        <v>138.73500000000001</v>
      </c>
      <c r="AJ16" s="2">
        <v>157.1044</v>
      </c>
      <c r="AK16" s="2"/>
      <c r="AL16" s="2">
        <f t="shared" si="7"/>
        <v>296</v>
      </c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x14ac:dyDescent="0.25">
      <c r="A17" s="2" t="s">
        <v>59</v>
      </c>
      <c r="B17" s="2" t="s">
        <v>42</v>
      </c>
      <c r="C17" s="2">
        <v>3905.3220000000001</v>
      </c>
      <c r="D17" s="2">
        <v>629.45000000000005</v>
      </c>
      <c r="E17" s="2">
        <v>2321.4690000000001</v>
      </c>
      <c r="F17" s="2">
        <v>1748.037</v>
      </c>
      <c r="G17" s="3">
        <v>1</v>
      </c>
      <c r="H17" s="2">
        <v>50</v>
      </c>
      <c r="I17" s="2" t="s">
        <v>43</v>
      </c>
      <c r="J17" s="2">
        <v>2329.1999999999998</v>
      </c>
      <c r="K17" s="2">
        <f t="shared" si="2"/>
        <v>-7.7309999999997672</v>
      </c>
      <c r="L17" s="2"/>
      <c r="M17" s="2"/>
      <c r="N17" s="2">
        <v>200</v>
      </c>
      <c r="O17" s="2">
        <v>450</v>
      </c>
      <c r="P17" s="2"/>
      <c r="Q17" s="2">
        <v>1044.9010000000001</v>
      </c>
      <c r="R17" s="2">
        <v>1200</v>
      </c>
      <c r="S17" s="2">
        <f t="shared" si="3"/>
        <v>464.29380000000003</v>
      </c>
      <c r="T17" s="9">
        <f>12*S17-R17-Q17-P17-O17-N17-F17</f>
        <v>928.58760000000098</v>
      </c>
      <c r="U17" s="9">
        <f t="shared" si="5"/>
        <v>928.58760000000098</v>
      </c>
      <c r="V17" s="9"/>
      <c r="W17" s="2"/>
      <c r="X17" s="2">
        <f t="shared" si="6"/>
        <v>12.000000000000002</v>
      </c>
      <c r="Y17" s="2">
        <f t="shared" si="4"/>
        <v>10</v>
      </c>
      <c r="Z17" s="2">
        <v>405.25074999999998</v>
      </c>
      <c r="AA17" s="2">
        <v>407.50233333333301</v>
      </c>
      <c r="AB17" s="2">
        <v>667.69060000000002</v>
      </c>
      <c r="AC17" s="2">
        <v>587.64919999999995</v>
      </c>
      <c r="AD17" s="2">
        <v>470.44880000000001</v>
      </c>
      <c r="AE17" s="2">
        <v>480.5016</v>
      </c>
      <c r="AF17" s="2">
        <v>426.56880000000001</v>
      </c>
      <c r="AG17" s="2">
        <v>413.7518</v>
      </c>
      <c r="AH17" s="2">
        <v>474.96859999999998</v>
      </c>
      <c r="AI17" s="2">
        <v>416.77499999999998</v>
      </c>
      <c r="AJ17" s="2">
        <v>301.81020000000001</v>
      </c>
      <c r="AK17" s="10" t="s">
        <v>60</v>
      </c>
      <c r="AL17" s="2">
        <f t="shared" si="7"/>
        <v>929</v>
      </c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x14ac:dyDescent="0.25">
      <c r="A18" s="2" t="s">
        <v>61</v>
      </c>
      <c r="B18" s="2" t="s">
        <v>42</v>
      </c>
      <c r="C18" s="2">
        <v>65.016999999999996</v>
      </c>
      <c r="D18" s="2">
        <v>308.14999999999998</v>
      </c>
      <c r="E18" s="2">
        <v>183.61699999999999</v>
      </c>
      <c r="F18" s="2">
        <v>147.899</v>
      </c>
      <c r="G18" s="3">
        <v>1</v>
      </c>
      <c r="H18" s="2">
        <v>60</v>
      </c>
      <c r="I18" s="2" t="s">
        <v>43</v>
      </c>
      <c r="J18" s="2">
        <v>172</v>
      </c>
      <c r="K18" s="2">
        <f t="shared" si="2"/>
        <v>11.61699999999999</v>
      </c>
      <c r="L18" s="2"/>
      <c r="M18" s="2"/>
      <c r="N18" s="2">
        <v>0</v>
      </c>
      <c r="O18" s="2"/>
      <c r="P18" s="2"/>
      <c r="Q18" s="2">
        <v>219.33500000000001</v>
      </c>
      <c r="R18" s="2"/>
      <c r="S18" s="2">
        <f t="shared" si="3"/>
        <v>36.723399999999998</v>
      </c>
      <c r="T18" s="9">
        <f>12*S18-R18-Q18-P18-O18-N18-F18</f>
        <v>73.446799999999968</v>
      </c>
      <c r="U18" s="9">
        <v>0</v>
      </c>
      <c r="V18" s="9">
        <v>0</v>
      </c>
      <c r="W18" s="2" t="s">
        <v>159</v>
      </c>
      <c r="X18" s="2">
        <f t="shared" si="6"/>
        <v>10.000000000000002</v>
      </c>
      <c r="Y18" s="2">
        <f t="shared" si="4"/>
        <v>10.000000000000002</v>
      </c>
      <c r="Z18" s="2">
        <v>27.5075</v>
      </c>
      <c r="AA18" s="2">
        <v>32.5683333333333</v>
      </c>
      <c r="AB18" s="2">
        <v>39.440800000000003</v>
      </c>
      <c r="AC18" s="2">
        <v>12.014200000000001</v>
      </c>
      <c r="AD18" s="2">
        <v>26.563800000000001</v>
      </c>
      <c r="AE18" s="2">
        <v>32.207999999999998</v>
      </c>
      <c r="AF18" s="2">
        <v>23.665800000000001</v>
      </c>
      <c r="AG18" s="2">
        <v>17.12</v>
      </c>
      <c r="AH18" s="2">
        <v>22.2972</v>
      </c>
      <c r="AI18" s="2">
        <v>27.5672</v>
      </c>
      <c r="AJ18" s="2">
        <v>8.0109999999999992</v>
      </c>
      <c r="AK18" s="10" t="s">
        <v>161</v>
      </c>
      <c r="AL18" s="2">
        <f t="shared" si="7"/>
        <v>0</v>
      </c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x14ac:dyDescent="0.25">
      <c r="A19" s="2" t="s">
        <v>62</v>
      </c>
      <c r="B19" s="2" t="s">
        <v>42</v>
      </c>
      <c r="C19" s="2">
        <v>558.53899999999999</v>
      </c>
      <c r="D19" s="2">
        <v>1064.71</v>
      </c>
      <c r="E19" s="2">
        <v>651.97299999999996</v>
      </c>
      <c r="F19" s="2">
        <v>852.12300000000005</v>
      </c>
      <c r="G19" s="3">
        <v>1</v>
      </c>
      <c r="H19" s="2">
        <v>60</v>
      </c>
      <c r="I19" s="2" t="s">
        <v>43</v>
      </c>
      <c r="J19" s="2">
        <v>660.5</v>
      </c>
      <c r="K19" s="2">
        <f t="shared" si="2"/>
        <v>-8.5270000000000437</v>
      </c>
      <c r="L19" s="2"/>
      <c r="M19" s="2"/>
      <c r="N19" s="2">
        <v>200</v>
      </c>
      <c r="O19" s="2">
        <v>350</v>
      </c>
      <c r="P19" s="2"/>
      <c r="Q19" s="2">
        <v>0</v>
      </c>
      <c r="R19" s="2">
        <v>600</v>
      </c>
      <c r="S19" s="2">
        <f t="shared" si="3"/>
        <v>130.3946</v>
      </c>
      <c r="T19" s="9"/>
      <c r="U19" s="9">
        <f t="shared" si="5"/>
        <v>0</v>
      </c>
      <c r="V19" s="9"/>
      <c r="W19" s="2"/>
      <c r="X19" s="2">
        <f t="shared" si="6"/>
        <v>15.354339826956025</v>
      </c>
      <c r="Y19" s="2">
        <f t="shared" si="4"/>
        <v>15.354339826956025</v>
      </c>
      <c r="Z19" s="2">
        <v>178.42</v>
      </c>
      <c r="AA19" s="2">
        <v>186.49833333333299</v>
      </c>
      <c r="AB19" s="2">
        <v>196.67359999999999</v>
      </c>
      <c r="AC19" s="2">
        <v>173.5856</v>
      </c>
      <c r="AD19" s="2">
        <v>156.90819999999999</v>
      </c>
      <c r="AE19" s="2">
        <v>116.5074</v>
      </c>
      <c r="AF19" s="2">
        <v>36.305</v>
      </c>
      <c r="AG19" s="2">
        <v>9.2783999999999995</v>
      </c>
      <c r="AH19" s="2">
        <v>0</v>
      </c>
      <c r="AI19" s="2">
        <v>0</v>
      </c>
      <c r="AJ19" s="2">
        <v>0</v>
      </c>
      <c r="AK19" s="2" t="s">
        <v>63</v>
      </c>
      <c r="AL19" s="2">
        <f t="shared" si="7"/>
        <v>0</v>
      </c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x14ac:dyDescent="0.25">
      <c r="A20" s="2" t="s">
        <v>64</v>
      </c>
      <c r="B20" s="2" t="s">
        <v>42</v>
      </c>
      <c r="C20" s="2">
        <v>259.69900000000001</v>
      </c>
      <c r="D20" s="2">
        <v>227.25800000000001</v>
      </c>
      <c r="E20" s="2">
        <v>150.92400000000001</v>
      </c>
      <c r="F20" s="2">
        <v>278.08100000000002</v>
      </c>
      <c r="G20" s="3">
        <v>1</v>
      </c>
      <c r="H20" s="2">
        <v>60</v>
      </c>
      <c r="I20" s="2" t="s">
        <v>43</v>
      </c>
      <c r="J20" s="2">
        <v>142.91999999999999</v>
      </c>
      <c r="K20" s="2">
        <f t="shared" si="2"/>
        <v>8.0040000000000191</v>
      </c>
      <c r="L20" s="2"/>
      <c r="M20" s="2"/>
      <c r="N20" s="2">
        <v>41.960949999999897</v>
      </c>
      <c r="O20" s="2"/>
      <c r="P20" s="2"/>
      <c r="Q20" s="2">
        <v>0</v>
      </c>
      <c r="R20" s="2"/>
      <c r="S20" s="2">
        <f t="shared" si="3"/>
        <v>30.184800000000003</v>
      </c>
      <c r="T20" s="9">
        <f t="shared" ref="T20:T29" si="8">12*S20-R20-Q20-P20-O20-N20-F20</f>
        <v>42.175650000000132</v>
      </c>
      <c r="U20" s="9">
        <f t="shared" si="5"/>
        <v>42.175650000000132</v>
      </c>
      <c r="V20" s="9"/>
      <c r="W20" s="2"/>
      <c r="X20" s="2">
        <f t="shared" si="6"/>
        <v>12.000000000000002</v>
      </c>
      <c r="Y20" s="2">
        <f t="shared" si="4"/>
        <v>10.602752047388085</v>
      </c>
      <c r="Z20" s="2">
        <v>39.087249999999997</v>
      </c>
      <c r="AA20" s="2">
        <v>41.894666666666701</v>
      </c>
      <c r="AB20" s="2">
        <v>37.556800000000003</v>
      </c>
      <c r="AC20" s="2">
        <v>33.360599999999998</v>
      </c>
      <c r="AD20" s="2">
        <v>35.316600000000001</v>
      </c>
      <c r="AE20" s="2">
        <v>36.520600000000002</v>
      </c>
      <c r="AF20" s="2">
        <v>36.531599999999997</v>
      </c>
      <c r="AG20" s="2">
        <v>33.874600000000001</v>
      </c>
      <c r="AH20" s="2">
        <v>32.051400000000001</v>
      </c>
      <c r="AI20" s="2">
        <v>33.732199999999999</v>
      </c>
      <c r="AJ20" s="2">
        <v>34.489199999999997</v>
      </c>
      <c r="AK20" s="2"/>
      <c r="AL20" s="2">
        <f t="shared" si="7"/>
        <v>42</v>
      </c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x14ac:dyDescent="0.25">
      <c r="A21" s="2" t="s">
        <v>65</v>
      </c>
      <c r="B21" s="2" t="s">
        <v>42</v>
      </c>
      <c r="C21" s="2">
        <v>2131.9940000000001</v>
      </c>
      <c r="D21" s="2">
        <v>911.78</v>
      </c>
      <c r="E21" s="2">
        <v>1348.836</v>
      </c>
      <c r="F21" s="2">
        <v>1390.481</v>
      </c>
      <c r="G21" s="3">
        <v>1</v>
      </c>
      <c r="H21" s="2">
        <v>60</v>
      </c>
      <c r="I21" s="2" t="s">
        <v>43</v>
      </c>
      <c r="J21" s="2">
        <v>1304.175</v>
      </c>
      <c r="K21" s="2">
        <f t="shared" si="2"/>
        <v>44.661000000000058</v>
      </c>
      <c r="L21" s="2"/>
      <c r="M21" s="2"/>
      <c r="N21" s="2">
        <v>150</v>
      </c>
      <c r="O21" s="2"/>
      <c r="P21" s="2"/>
      <c r="Q21" s="2">
        <v>557.19100000000003</v>
      </c>
      <c r="R21" s="2">
        <v>600</v>
      </c>
      <c r="S21" s="2">
        <f t="shared" si="3"/>
        <v>269.7672</v>
      </c>
      <c r="T21" s="9">
        <f t="shared" si="8"/>
        <v>539.53440000000023</v>
      </c>
      <c r="U21" s="9">
        <f t="shared" si="5"/>
        <v>539.53440000000023</v>
      </c>
      <c r="V21" s="9"/>
      <c r="W21" s="2"/>
      <c r="X21" s="2">
        <f t="shared" si="6"/>
        <v>12</v>
      </c>
      <c r="Y21" s="2">
        <f t="shared" si="4"/>
        <v>10</v>
      </c>
      <c r="Z21" s="2">
        <v>250.84975</v>
      </c>
      <c r="AA21" s="2">
        <v>272.70666666666699</v>
      </c>
      <c r="AB21" s="2">
        <v>464.46019999999999</v>
      </c>
      <c r="AC21" s="2">
        <v>394.5138</v>
      </c>
      <c r="AD21" s="2">
        <v>269.9982</v>
      </c>
      <c r="AE21" s="2">
        <v>283.63240000000002</v>
      </c>
      <c r="AF21" s="2">
        <v>293.0684</v>
      </c>
      <c r="AG21" s="2">
        <v>275.26920000000001</v>
      </c>
      <c r="AH21" s="2">
        <v>247.0402</v>
      </c>
      <c r="AI21" s="2">
        <v>234.97219999999999</v>
      </c>
      <c r="AJ21" s="2">
        <v>206.08260000000001</v>
      </c>
      <c r="AK21" s="2"/>
      <c r="AL21" s="2">
        <f t="shared" si="7"/>
        <v>540</v>
      </c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x14ac:dyDescent="0.25">
      <c r="A22" s="2" t="s">
        <v>66</v>
      </c>
      <c r="B22" s="2" t="s">
        <v>42</v>
      </c>
      <c r="C22" s="2">
        <v>270.02300000000002</v>
      </c>
      <c r="D22" s="2">
        <v>378.77</v>
      </c>
      <c r="E22" s="2">
        <v>232.73099999999999</v>
      </c>
      <c r="F22" s="2">
        <v>356.76799999999997</v>
      </c>
      <c r="G22" s="3">
        <v>1</v>
      </c>
      <c r="H22" s="2">
        <v>60</v>
      </c>
      <c r="I22" s="2" t="s">
        <v>43</v>
      </c>
      <c r="J22" s="2">
        <v>223.7</v>
      </c>
      <c r="K22" s="2">
        <f t="shared" si="2"/>
        <v>9.0310000000000059</v>
      </c>
      <c r="L22" s="2"/>
      <c r="M22" s="2"/>
      <c r="N22" s="2">
        <v>66.241999999999905</v>
      </c>
      <c r="O22" s="2"/>
      <c r="P22" s="2"/>
      <c r="Q22" s="2">
        <v>42.452000000000197</v>
      </c>
      <c r="R22" s="2"/>
      <c r="S22" s="2">
        <f t="shared" si="3"/>
        <v>46.546199999999999</v>
      </c>
      <c r="T22" s="9">
        <f t="shared" si="8"/>
        <v>93.092399999999884</v>
      </c>
      <c r="U22" s="9">
        <f t="shared" si="5"/>
        <v>93.092399999999884</v>
      </c>
      <c r="V22" s="9"/>
      <c r="W22" s="2"/>
      <c r="X22" s="2">
        <f t="shared" si="6"/>
        <v>12</v>
      </c>
      <c r="Y22" s="2">
        <f t="shared" si="4"/>
        <v>10.000000000000002</v>
      </c>
      <c r="Z22" s="2">
        <v>54.65</v>
      </c>
      <c r="AA22" s="2">
        <v>57.926333333333297</v>
      </c>
      <c r="AB22" s="2">
        <v>81.445400000000006</v>
      </c>
      <c r="AC22" s="2">
        <v>75.6738</v>
      </c>
      <c r="AD22" s="2">
        <v>55.838999999999999</v>
      </c>
      <c r="AE22" s="2">
        <v>59.518599999999999</v>
      </c>
      <c r="AF22" s="2">
        <v>65.324600000000004</v>
      </c>
      <c r="AG22" s="2">
        <v>67.076999999999998</v>
      </c>
      <c r="AH22" s="2">
        <v>66.385000000000005</v>
      </c>
      <c r="AI22" s="2">
        <v>66.761799999999994</v>
      </c>
      <c r="AJ22" s="2">
        <v>34.4666</v>
      </c>
      <c r="AK22" s="2" t="s">
        <v>48</v>
      </c>
      <c r="AL22" s="2">
        <f t="shared" si="7"/>
        <v>93</v>
      </c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x14ac:dyDescent="0.25">
      <c r="A23" s="2" t="s">
        <v>67</v>
      </c>
      <c r="B23" s="2" t="s">
        <v>42</v>
      </c>
      <c r="C23" s="2">
        <v>345.59899999999999</v>
      </c>
      <c r="D23" s="2">
        <v>179.68700000000001</v>
      </c>
      <c r="E23" s="2">
        <v>247.815</v>
      </c>
      <c r="F23" s="2">
        <v>233.33500000000001</v>
      </c>
      <c r="G23" s="3">
        <v>1</v>
      </c>
      <c r="H23" s="2">
        <v>60</v>
      </c>
      <c r="I23" s="2" t="s">
        <v>43</v>
      </c>
      <c r="J23" s="2">
        <v>237.57499999999999</v>
      </c>
      <c r="K23" s="2">
        <f t="shared" si="2"/>
        <v>10.240000000000009</v>
      </c>
      <c r="L23" s="2"/>
      <c r="M23" s="2"/>
      <c r="N23" s="2">
        <v>13.965</v>
      </c>
      <c r="O23" s="2"/>
      <c r="P23" s="2"/>
      <c r="Q23" s="2">
        <v>248.33</v>
      </c>
      <c r="R23" s="2"/>
      <c r="S23" s="2">
        <f t="shared" si="3"/>
        <v>49.563000000000002</v>
      </c>
      <c r="T23" s="9">
        <f t="shared" si="8"/>
        <v>99.126000000000062</v>
      </c>
      <c r="U23" s="9">
        <f t="shared" si="5"/>
        <v>99.126000000000062</v>
      </c>
      <c r="V23" s="9"/>
      <c r="W23" s="2"/>
      <c r="X23" s="2">
        <f t="shared" si="6"/>
        <v>12.000000000000002</v>
      </c>
      <c r="Y23" s="2">
        <f t="shared" si="4"/>
        <v>10</v>
      </c>
      <c r="Z23" s="2">
        <v>41.715000000000003</v>
      </c>
      <c r="AA23" s="2">
        <v>44.471333333333298</v>
      </c>
      <c r="AB23" s="2">
        <v>72.367800000000003</v>
      </c>
      <c r="AC23" s="2">
        <v>63.969200000000001</v>
      </c>
      <c r="AD23" s="2">
        <v>54.990400000000001</v>
      </c>
      <c r="AE23" s="2">
        <v>62.152200000000001</v>
      </c>
      <c r="AF23" s="2">
        <v>59.7714</v>
      </c>
      <c r="AG23" s="2">
        <v>60.000999999999998</v>
      </c>
      <c r="AH23" s="2">
        <v>62.766599999999997</v>
      </c>
      <c r="AI23" s="2">
        <v>57.933999999999997</v>
      </c>
      <c r="AJ23" s="2">
        <v>53.307200000000002</v>
      </c>
      <c r="AK23" s="2" t="s">
        <v>48</v>
      </c>
      <c r="AL23" s="2">
        <f t="shared" si="7"/>
        <v>99</v>
      </c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x14ac:dyDescent="0.25">
      <c r="A24" s="2" t="s">
        <v>68</v>
      </c>
      <c r="B24" s="2" t="s">
        <v>42</v>
      </c>
      <c r="C24" s="2">
        <v>1002.42</v>
      </c>
      <c r="D24" s="2">
        <v>754.02499999999998</v>
      </c>
      <c r="E24" s="2">
        <v>658.74800000000005</v>
      </c>
      <c r="F24" s="2">
        <v>933.54300000000001</v>
      </c>
      <c r="G24" s="3">
        <v>1</v>
      </c>
      <c r="H24" s="2">
        <v>60</v>
      </c>
      <c r="I24" s="2" t="s">
        <v>43</v>
      </c>
      <c r="J24" s="2">
        <v>631.47500000000002</v>
      </c>
      <c r="K24" s="2">
        <f t="shared" si="2"/>
        <v>27.273000000000025</v>
      </c>
      <c r="L24" s="2"/>
      <c r="M24" s="2"/>
      <c r="N24" s="2">
        <v>0</v>
      </c>
      <c r="O24" s="2"/>
      <c r="P24" s="2"/>
      <c r="Q24" s="2">
        <v>383.95299999999997</v>
      </c>
      <c r="R24" s="2"/>
      <c r="S24" s="2">
        <f t="shared" si="3"/>
        <v>131.74960000000002</v>
      </c>
      <c r="T24" s="9">
        <f t="shared" si="8"/>
        <v>263.49920000000031</v>
      </c>
      <c r="U24" s="9">
        <f t="shared" si="5"/>
        <v>263.49920000000031</v>
      </c>
      <c r="V24" s="9"/>
      <c r="W24" s="2"/>
      <c r="X24" s="2">
        <f t="shared" si="6"/>
        <v>12</v>
      </c>
      <c r="Y24" s="2">
        <f t="shared" si="4"/>
        <v>10</v>
      </c>
      <c r="Z24" s="2">
        <v>134.4675</v>
      </c>
      <c r="AA24" s="2">
        <v>145.54666666666699</v>
      </c>
      <c r="AB24" s="2">
        <v>201.18680000000001</v>
      </c>
      <c r="AC24" s="2">
        <v>198.99459999999999</v>
      </c>
      <c r="AD24" s="2">
        <v>199.39599999999999</v>
      </c>
      <c r="AE24" s="2">
        <v>200.26419999999999</v>
      </c>
      <c r="AF24" s="2">
        <v>212.56639999999999</v>
      </c>
      <c r="AG24" s="2">
        <v>202.9992</v>
      </c>
      <c r="AH24" s="2">
        <v>204.22020000000001</v>
      </c>
      <c r="AI24" s="2">
        <v>207.9486</v>
      </c>
      <c r="AJ24" s="2">
        <v>168.32919999999999</v>
      </c>
      <c r="AK24" s="10" t="s">
        <v>69</v>
      </c>
      <c r="AL24" s="2">
        <f t="shared" si="7"/>
        <v>263</v>
      </c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x14ac:dyDescent="0.25">
      <c r="A25" s="2" t="s">
        <v>70</v>
      </c>
      <c r="B25" s="2" t="s">
        <v>42</v>
      </c>
      <c r="C25" s="2">
        <v>121.69799999999999</v>
      </c>
      <c r="D25" s="2">
        <v>592.56500000000005</v>
      </c>
      <c r="E25" s="2">
        <v>334.173</v>
      </c>
      <c r="F25" s="2">
        <v>308.14999999999998</v>
      </c>
      <c r="G25" s="3">
        <v>1</v>
      </c>
      <c r="H25" s="2">
        <v>30</v>
      </c>
      <c r="I25" s="2" t="s">
        <v>43</v>
      </c>
      <c r="J25" s="2">
        <v>335.45</v>
      </c>
      <c r="K25" s="2">
        <f t="shared" si="2"/>
        <v>-1.2769999999999868</v>
      </c>
      <c r="L25" s="2"/>
      <c r="M25" s="2"/>
      <c r="N25" s="2">
        <v>60</v>
      </c>
      <c r="O25" s="2"/>
      <c r="P25" s="2"/>
      <c r="Q25" s="2">
        <v>300.19600000000003</v>
      </c>
      <c r="R25" s="2"/>
      <c r="S25" s="2">
        <f t="shared" si="3"/>
        <v>66.834599999999995</v>
      </c>
      <c r="T25" s="9">
        <f t="shared" si="8"/>
        <v>133.66919999999993</v>
      </c>
      <c r="U25" s="9">
        <f t="shared" si="5"/>
        <v>133.66919999999993</v>
      </c>
      <c r="V25" s="9"/>
      <c r="W25" s="2"/>
      <c r="X25" s="2">
        <f t="shared" si="6"/>
        <v>12</v>
      </c>
      <c r="Y25" s="2">
        <f t="shared" si="4"/>
        <v>10</v>
      </c>
      <c r="Z25" s="2">
        <v>59.264249999999997</v>
      </c>
      <c r="AA25" s="2">
        <v>63.216999999999999</v>
      </c>
      <c r="AB25" s="2">
        <v>25.075199999999999</v>
      </c>
      <c r="AC25" s="2">
        <v>46.075800000000001</v>
      </c>
      <c r="AD25" s="2">
        <v>53.784199999999998</v>
      </c>
      <c r="AE25" s="2">
        <v>52.867199999999997</v>
      </c>
      <c r="AF25" s="2">
        <v>49.1434</v>
      </c>
      <c r="AG25" s="2">
        <v>49.384799999999998</v>
      </c>
      <c r="AH25" s="2">
        <v>42.070999999999998</v>
      </c>
      <c r="AI25" s="2">
        <v>39.615000000000002</v>
      </c>
      <c r="AJ25" s="2">
        <v>35.146599999999999</v>
      </c>
      <c r="AK25" s="2" t="s">
        <v>69</v>
      </c>
      <c r="AL25" s="2">
        <f t="shared" si="7"/>
        <v>134</v>
      </c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x14ac:dyDescent="0.25">
      <c r="A26" s="2" t="s">
        <v>71</v>
      </c>
      <c r="B26" s="2" t="s">
        <v>42</v>
      </c>
      <c r="C26" s="2">
        <v>24.774999999999999</v>
      </c>
      <c r="D26" s="2">
        <v>291.01</v>
      </c>
      <c r="E26" s="2">
        <v>209.696</v>
      </c>
      <c r="F26" s="2">
        <v>82.572000000000003</v>
      </c>
      <c r="G26" s="3">
        <v>1</v>
      </c>
      <c r="H26" s="2">
        <v>30</v>
      </c>
      <c r="I26" s="2" t="s">
        <v>43</v>
      </c>
      <c r="J26" s="2">
        <v>241.8</v>
      </c>
      <c r="K26" s="2">
        <f t="shared" si="2"/>
        <v>-32.104000000000013</v>
      </c>
      <c r="L26" s="2"/>
      <c r="M26" s="2"/>
      <c r="N26" s="2">
        <v>0</v>
      </c>
      <c r="O26" s="2"/>
      <c r="P26" s="2"/>
      <c r="Q26" s="2">
        <v>252.94159999999999</v>
      </c>
      <c r="R26" s="2"/>
      <c r="S26" s="2">
        <f t="shared" si="3"/>
        <v>41.9392</v>
      </c>
      <c r="T26" s="9">
        <f t="shared" si="8"/>
        <v>167.7568</v>
      </c>
      <c r="U26" s="9">
        <f t="shared" si="5"/>
        <v>167.7568</v>
      </c>
      <c r="V26" s="9"/>
      <c r="W26" s="2"/>
      <c r="X26" s="2">
        <f t="shared" si="6"/>
        <v>12</v>
      </c>
      <c r="Y26" s="2">
        <f t="shared" si="4"/>
        <v>8</v>
      </c>
      <c r="Z26" s="2">
        <v>20.234749999999998</v>
      </c>
      <c r="AA26" s="2">
        <v>27.946666666666701</v>
      </c>
      <c r="AB26" s="2">
        <v>30.622399999999999</v>
      </c>
      <c r="AC26" s="2">
        <v>23.3508</v>
      </c>
      <c r="AD26" s="2">
        <v>36.4392</v>
      </c>
      <c r="AE26" s="2">
        <v>42.9358</v>
      </c>
      <c r="AF26" s="2">
        <v>38.676000000000002</v>
      </c>
      <c r="AG26" s="2">
        <v>34.626199999999997</v>
      </c>
      <c r="AH26" s="2">
        <v>38.756599999999999</v>
      </c>
      <c r="AI26" s="2">
        <v>38.4938</v>
      </c>
      <c r="AJ26" s="2">
        <v>32.966000000000001</v>
      </c>
      <c r="AK26" s="2" t="s">
        <v>69</v>
      </c>
      <c r="AL26" s="2">
        <f t="shared" si="7"/>
        <v>168</v>
      </c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x14ac:dyDescent="0.25">
      <c r="A27" s="2" t="s">
        <v>72</v>
      </c>
      <c r="B27" s="2" t="s">
        <v>42</v>
      </c>
      <c r="C27" s="2">
        <v>227.35499999999999</v>
      </c>
      <c r="D27" s="2">
        <v>745.67700000000002</v>
      </c>
      <c r="E27" s="2">
        <v>562.73699999999997</v>
      </c>
      <c r="F27" s="2">
        <v>318.03300000000002</v>
      </c>
      <c r="G27" s="3">
        <v>1</v>
      </c>
      <c r="H27" s="2">
        <v>30</v>
      </c>
      <c r="I27" s="2" t="s">
        <v>43</v>
      </c>
      <c r="J27" s="2">
        <v>546.4</v>
      </c>
      <c r="K27" s="2">
        <f t="shared" si="2"/>
        <v>16.336999999999989</v>
      </c>
      <c r="L27" s="2"/>
      <c r="M27" s="2"/>
      <c r="N27" s="2">
        <v>180</v>
      </c>
      <c r="O27" s="2"/>
      <c r="P27" s="2"/>
      <c r="Q27" s="2">
        <v>627.44100000000003</v>
      </c>
      <c r="R27" s="2"/>
      <c r="S27" s="2">
        <f t="shared" si="3"/>
        <v>112.5474</v>
      </c>
      <c r="T27" s="9">
        <f t="shared" si="8"/>
        <v>225.09479999999996</v>
      </c>
      <c r="U27" s="9">
        <f t="shared" si="5"/>
        <v>225.09479999999996</v>
      </c>
      <c r="V27" s="9"/>
      <c r="W27" s="2"/>
      <c r="X27" s="2">
        <f t="shared" si="6"/>
        <v>12</v>
      </c>
      <c r="Y27" s="2">
        <f t="shared" si="4"/>
        <v>10.000000000000002</v>
      </c>
      <c r="Z27" s="2">
        <v>88.408249999999995</v>
      </c>
      <c r="AA27" s="2">
        <v>87.359333333333296</v>
      </c>
      <c r="AB27" s="2">
        <v>76.02</v>
      </c>
      <c r="AC27" s="2">
        <v>80.002200000000002</v>
      </c>
      <c r="AD27" s="2">
        <v>102.849</v>
      </c>
      <c r="AE27" s="2">
        <v>108.262</v>
      </c>
      <c r="AF27" s="2">
        <v>101.4766</v>
      </c>
      <c r="AG27" s="2">
        <v>97.410399999999996</v>
      </c>
      <c r="AH27" s="2">
        <v>80.507999999999996</v>
      </c>
      <c r="AI27" s="2">
        <v>81.654600000000002</v>
      </c>
      <c r="AJ27" s="2">
        <v>92.848600000000005</v>
      </c>
      <c r="AK27" s="2" t="s">
        <v>69</v>
      </c>
      <c r="AL27" s="2">
        <f t="shared" si="7"/>
        <v>225</v>
      </c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x14ac:dyDescent="0.25">
      <c r="A28" s="2" t="s">
        <v>73</v>
      </c>
      <c r="B28" s="2" t="s">
        <v>42</v>
      </c>
      <c r="C28" s="2">
        <v>44.332000000000001</v>
      </c>
      <c r="D28" s="2">
        <v>16.027999999999999</v>
      </c>
      <c r="E28" s="2">
        <v>34.012999999999998</v>
      </c>
      <c r="F28" s="2">
        <v>26.347000000000001</v>
      </c>
      <c r="G28" s="3">
        <v>1</v>
      </c>
      <c r="H28" s="2">
        <v>45</v>
      </c>
      <c r="I28" s="2" t="s">
        <v>43</v>
      </c>
      <c r="J28" s="2">
        <v>33.799999999999997</v>
      </c>
      <c r="K28" s="2">
        <f t="shared" si="2"/>
        <v>0.21300000000000097</v>
      </c>
      <c r="L28" s="2"/>
      <c r="M28" s="2"/>
      <c r="N28" s="2">
        <v>0</v>
      </c>
      <c r="O28" s="2"/>
      <c r="P28" s="2"/>
      <c r="Q28" s="2">
        <v>41.679000000000002</v>
      </c>
      <c r="R28" s="2"/>
      <c r="S28" s="2">
        <f t="shared" si="3"/>
        <v>6.8026</v>
      </c>
      <c r="T28" s="9">
        <f t="shared" si="8"/>
        <v>13.605200000000004</v>
      </c>
      <c r="U28" s="9">
        <f t="shared" si="5"/>
        <v>13.605200000000004</v>
      </c>
      <c r="V28" s="9"/>
      <c r="W28" s="2"/>
      <c r="X28" s="2">
        <f t="shared" si="6"/>
        <v>12.000000000000002</v>
      </c>
      <c r="Y28" s="2">
        <f t="shared" si="4"/>
        <v>10.000000000000002</v>
      </c>
      <c r="Z28" s="2">
        <v>4.4322499999999998</v>
      </c>
      <c r="AA28" s="2">
        <v>5.4556666666666702</v>
      </c>
      <c r="AB28" s="2">
        <v>5.4862000000000002</v>
      </c>
      <c r="AC28" s="2">
        <v>7.2587999999999999</v>
      </c>
      <c r="AD28" s="2">
        <v>6.2203999999999997</v>
      </c>
      <c r="AE28" s="2">
        <v>7.6120000000000001</v>
      </c>
      <c r="AF28" s="2">
        <v>9.4957999999999991</v>
      </c>
      <c r="AG28" s="2">
        <v>9.0716000000000001</v>
      </c>
      <c r="AH28" s="2">
        <v>6.6155999999999997</v>
      </c>
      <c r="AI28" s="2">
        <v>7.3574000000000002</v>
      </c>
      <c r="AJ28" s="2">
        <v>6.0057999999999998</v>
      </c>
      <c r="AK28" s="2"/>
      <c r="AL28" s="2">
        <f t="shared" si="7"/>
        <v>14</v>
      </c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x14ac:dyDescent="0.25">
      <c r="A29" s="2" t="s">
        <v>74</v>
      </c>
      <c r="B29" s="2" t="s">
        <v>42</v>
      </c>
      <c r="C29" s="2">
        <v>1398.8320000000001</v>
      </c>
      <c r="D29" s="2">
        <v>2042.646</v>
      </c>
      <c r="E29" s="2">
        <v>2136.366</v>
      </c>
      <c r="F29" s="2">
        <v>977.93899999999996</v>
      </c>
      <c r="G29" s="3">
        <v>1</v>
      </c>
      <c r="H29" s="2">
        <v>40</v>
      </c>
      <c r="I29" s="2" t="s">
        <v>43</v>
      </c>
      <c r="J29" s="2">
        <v>2063.35</v>
      </c>
      <c r="K29" s="2">
        <f t="shared" si="2"/>
        <v>73.016000000000076</v>
      </c>
      <c r="L29" s="2"/>
      <c r="M29" s="2"/>
      <c r="N29" s="2">
        <v>150</v>
      </c>
      <c r="O29" s="2">
        <v>350</v>
      </c>
      <c r="P29" s="2"/>
      <c r="Q29" s="2">
        <v>1067.5198</v>
      </c>
      <c r="R29" s="2">
        <v>1300</v>
      </c>
      <c r="S29" s="2">
        <f t="shared" si="3"/>
        <v>427.27319999999997</v>
      </c>
      <c r="T29" s="9">
        <f t="shared" si="8"/>
        <v>1281.8195999999994</v>
      </c>
      <c r="U29" s="9">
        <f t="shared" si="5"/>
        <v>1281.8195999999994</v>
      </c>
      <c r="V29" s="9"/>
      <c r="W29" s="2"/>
      <c r="X29" s="2">
        <f t="shared" si="6"/>
        <v>11.999999999999998</v>
      </c>
      <c r="Y29" s="2">
        <f t="shared" si="4"/>
        <v>9</v>
      </c>
      <c r="Z29" s="2">
        <v>313.45474999999999</v>
      </c>
      <c r="AA29" s="2">
        <v>311.18799999999999</v>
      </c>
      <c r="AB29" s="2">
        <v>307.12099999999998</v>
      </c>
      <c r="AC29" s="2">
        <v>367.20139999999998</v>
      </c>
      <c r="AD29" s="2">
        <v>348.971</v>
      </c>
      <c r="AE29" s="2">
        <v>352.45859999999999</v>
      </c>
      <c r="AF29" s="2">
        <v>352.26280000000003</v>
      </c>
      <c r="AG29" s="2">
        <v>343.04079999999999</v>
      </c>
      <c r="AH29" s="2">
        <v>338.72460000000001</v>
      </c>
      <c r="AI29" s="2">
        <v>330.60899999999998</v>
      </c>
      <c r="AJ29" s="2">
        <v>314.97160000000002</v>
      </c>
      <c r="AK29" s="2"/>
      <c r="AL29" s="2">
        <f t="shared" si="7"/>
        <v>1282</v>
      </c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x14ac:dyDescent="0.25">
      <c r="A30" s="2" t="s">
        <v>75</v>
      </c>
      <c r="B30" s="2" t="s">
        <v>42</v>
      </c>
      <c r="C30" s="2">
        <v>13.007999999999999</v>
      </c>
      <c r="D30" s="2">
        <v>95.75</v>
      </c>
      <c r="E30" s="2">
        <v>27.625</v>
      </c>
      <c r="F30" s="2">
        <v>78.244</v>
      </c>
      <c r="G30" s="3">
        <v>1</v>
      </c>
      <c r="H30" s="2">
        <v>40</v>
      </c>
      <c r="I30" s="2" t="s">
        <v>43</v>
      </c>
      <c r="J30" s="2">
        <v>27.8</v>
      </c>
      <c r="K30" s="2">
        <f t="shared" si="2"/>
        <v>-0.17500000000000071</v>
      </c>
      <c r="L30" s="2"/>
      <c r="M30" s="2"/>
      <c r="N30" s="2">
        <v>0</v>
      </c>
      <c r="O30" s="2"/>
      <c r="P30" s="2"/>
      <c r="Q30" s="2">
        <v>0</v>
      </c>
      <c r="R30" s="2"/>
      <c r="S30" s="2">
        <f t="shared" si="3"/>
        <v>5.5250000000000004</v>
      </c>
      <c r="T30" s="9"/>
      <c r="U30" s="9">
        <f t="shared" si="5"/>
        <v>0</v>
      </c>
      <c r="V30" s="9"/>
      <c r="W30" s="2"/>
      <c r="X30" s="2">
        <f t="shared" si="6"/>
        <v>14.16180995475113</v>
      </c>
      <c r="Y30" s="2">
        <f t="shared" si="4"/>
        <v>14.16180995475113</v>
      </c>
      <c r="Z30" s="2">
        <v>10.154999999999999</v>
      </c>
      <c r="AA30" s="2">
        <v>10.1603333333333</v>
      </c>
      <c r="AB30" s="2">
        <v>2.0581999999999998</v>
      </c>
      <c r="AC30" s="2">
        <v>4.0644</v>
      </c>
      <c r="AD30" s="2">
        <v>6.7118000000000002</v>
      </c>
      <c r="AE30" s="2">
        <v>5.9913999999999996</v>
      </c>
      <c r="AF30" s="2">
        <v>4.9480000000000004</v>
      </c>
      <c r="AG30" s="2">
        <v>5.2236000000000002</v>
      </c>
      <c r="AH30" s="2">
        <v>2.5358000000000001</v>
      </c>
      <c r="AI30" s="2">
        <v>1.9692000000000001</v>
      </c>
      <c r="AJ30" s="2">
        <v>5.5267999999999997</v>
      </c>
      <c r="AK30" s="2" t="s">
        <v>52</v>
      </c>
      <c r="AL30" s="2">
        <f t="shared" si="7"/>
        <v>0</v>
      </c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x14ac:dyDescent="0.25">
      <c r="A31" s="2" t="s">
        <v>76</v>
      </c>
      <c r="B31" s="2" t="s">
        <v>42</v>
      </c>
      <c r="C31" s="2"/>
      <c r="D31" s="2">
        <v>312.45400000000001</v>
      </c>
      <c r="E31" s="2">
        <v>108.286</v>
      </c>
      <c r="F31" s="2">
        <v>204.16800000000001</v>
      </c>
      <c r="G31" s="3">
        <v>1</v>
      </c>
      <c r="H31" s="2">
        <v>30</v>
      </c>
      <c r="I31" s="2" t="s">
        <v>43</v>
      </c>
      <c r="J31" s="2">
        <v>104</v>
      </c>
      <c r="K31" s="2">
        <f t="shared" si="2"/>
        <v>4.2860000000000014</v>
      </c>
      <c r="L31" s="2"/>
      <c r="M31" s="2"/>
      <c r="N31" s="2">
        <v>0</v>
      </c>
      <c r="O31" s="2"/>
      <c r="P31" s="2"/>
      <c r="Q31" s="2">
        <v>12.404</v>
      </c>
      <c r="R31" s="2"/>
      <c r="S31" s="2">
        <f t="shared" si="3"/>
        <v>21.6572</v>
      </c>
      <c r="T31" s="9">
        <f>12*S31-R31-Q31-P31-O31-N31-F31</f>
        <v>43.314399999999978</v>
      </c>
      <c r="U31" s="9">
        <f t="shared" si="5"/>
        <v>43.314399999999978</v>
      </c>
      <c r="V31" s="9"/>
      <c r="W31" s="2"/>
      <c r="X31" s="2">
        <f t="shared" si="6"/>
        <v>12</v>
      </c>
      <c r="Y31" s="2">
        <f t="shared" si="4"/>
        <v>10</v>
      </c>
      <c r="Z31" s="2">
        <v>2.0470000000000002</v>
      </c>
      <c r="AA31" s="2">
        <v>2.7293333333333298</v>
      </c>
      <c r="AB31" s="2">
        <v>20.6708</v>
      </c>
      <c r="AC31" s="2">
        <v>7.4669999999999996</v>
      </c>
      <c r="AD31" s="2">
        <v>34.158200000000001</v>
      </c>
      <c r="AE31" s="2">
        <v>36.9754</v>
      </c>
      <c r="AF31" s="2">
        <v>29.041399999999999</v>
      </c>
      <c r="AG31" s="2">
        <v>26.642800000000001</v>
      </c>
      <c r="AH31" s="2">
        <v>38.744199999999999</v>
      </c>
      <c r="AI31" s="2">
        <v>35.431800000000003</v>
      </c>
      <c r="AJ31" s="2">
        <v>25.2804</v>
      </c>
      <c r="AK31" s="2" t="s">
        <v>69</v>
      </c>
      <c r="AL31" s="2">
        <f t="shared" si="7"/>
        <v>43</v>
      </c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x14ac:dyDescent="0.25">
      <c r="A32" s="2" t="s">
        <v>77</v>
      </c>
      <c r="B32" s="2" t="s">
        <v>42</v>
      </c>
      <c r="C32" s="2">
        <v>36.661000000000001</v>
      </c>
      <c r="D32" s="2"/>
      <c r="E32" s="2">
        <v>2.758</v>
      </c>
      <c r="F32" s="2">
        <v>32.979999999999997</v>
      </c>
      <c r="G32" s="3">
        <v>1</v>
      </c>
      <c r="H32" s="2">
        <v>50</v>
      </c>
      <c r="I32" s="2" t="s">
        <v>43</v>
      </c>
      <c r="J32" s="2">
        <v>2.2999999999999998</v>
      </c>
      <c r="K32" s="2">
        <f t="shared" si="2"/>
        <v>0.45800000000000018</v>
      </c>
      <c r="L32" s="2"/>
      <c r="M32" s="2"/>
      <c r="N32" s="2">
        <v>0</v>
      </c>
      <c r="O32" s="2"/>
      <c r="P32" s="2"/>
      <c r="Q32" s="2">
        <v>0</v>
      </c>
      <c r="R32" s="2"/>
      <c r="S32" s="2">
        <f t="shared" si="3"/>
        <v>0.55159999999999998</v>
      </c>
      <c r="T32" s="9"/>
      <c r="U32" s="9">
        <f t="shared" si="5"/>
        <v>0</v>
      </c>
      <c r="V32" s="9"/>
      <c r="W32" s="2"/>
      <c r="X32" s="2">
        <f t="shared" si="6"/>
        <v>59.789702683103698</v>
      </c>
      <c r="Y32" s="2">
        <f t="shared" si="4"/>
        <v>59.789702683103698</v>
      </c>
      <c r="Z32" s="2">
        <v>3.4159999999999999</v>
      </c>
      <c r="AA32" s="2">
        <v>4.25</v>
      </c>
      <c r="AB32" s="2">
        <v>13.583600000000001</v>
      </c>
      <c r="AC32" s="2">
        <v>10.266</v>
      </c>
      <c r="AD32" s="2">
        <v>11.497</v>
      </c>
      <c r="AE32" s="2">
        <v>12.247</v>
      </c>
      <c r="AF32" s="2">
        <v>4.4240000000000004</v>
      </c>
      <c r="AG32" s="2">
        <v>3.2707999999999999</v>
      </c>
      <c r="AH32" s="2">
        <v>22.507200000000001</v>
      </c>
      <c r="AI32" s="2">
        <v>13.978400000000001</v>
      </c>
      <c r="AJ32" s="2">
        <v>0.29039999999999999</v>
      </c>
      <c r="AK32" s="12" t="s">
        <v>78</v>
      </c>
      <c r="AL32" s="2">
        <f t="shared" si="7"/>
        <v>0</v>
      </c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x14ac:dyDescent="0.25">
      <c r="A33" s="2" t="s">
        <v>79</v>
      </c>
      <c r="B33" s="2" t="s">
        <v>42</v>
      </c>
      <c r="C33" s="2"/>
      <c r="D33" s="2">
        <v>27.536000000000001</v>
      </c>
      <c r="E33" s="2"/>
      <c r="F33" s="2">
        <v>27.536000000000001</v>
      </c>
      <c r="G33" s="3">
        <v>1</v>
      </c>
      <c r="H33" s="2">
        <v>50</v>
      </c>
      <c r="I33" s="2" t="s">
        <v>43</v>
      </c>
      <c r="J33" s="2"/>
      <c r="K33" s="2">
        <f t="shared" si="2"/>
        <v>0</v>
      </c>
      <c r="L33" s="2"/>
      <c r="M33" s="2"/>
      <c r="N33" s="2">
        <v>0</v>
      </c>
      <c r="O33" s="2"/>
      <c r="P33" s="2"/>
      <c r="Q33" s="2">
        <v>0</v>
      </c>
      <c r="R33" s="2"/>
      <c r="S33" s="2">
        <f t="shared" si="3"/>
        <v>0</v>
      </c>
      <c r="T33" s="9"/>
      <c r="U33" s="9">
        <f t="shared" si="5"/>
        <v>0</v>
      </c>
      <c r="V33" s="9"/>
      <c r="W33" s="2"/>
      <c r="X33" s="2" t="e">
        <f t="shared" si="6"/>
        <v>#DIV/0!</v>
      </c>
      <c r="Y33" s="2" t="e">
        <f t="shared" si="4"/>
        <v>#DIV/0!</v>
      </c>
      <c r="Z33" s="2">
        <v>2.7040000000000002</v>
      </c>
      <c r="AA33" s="2">
        <v>3.6053333333333302</v>
      </c>
      <c r="AB33" s="2">
        <v>6.0679999999999996</v>
      </c>
      <c r="AC33" s="2">
        <v>3.9060000000000001</v>
      </c>
      <c r="AD33" s="2">
        <v>3.4775999999999998</v>
      </c>
      <c r="AE33" s="2">
        <v>4.0616000000000003</v>
      </c>
      <c r="AF33" s="2">
        <v>5.5157999999999996</v>
      </c>
      <c r="AG33" s="2">
        <v>4.3541999999999996</v>
      </c>
      <c r="AH33" s="2">
        <v>12.6754</v>
      </c>
      <c r="AI33" s="2">
        <v>10.237</v>
      </c>
      <c r="AJ33" s="2">
        <v>3.3483999999999998</v>
      </c>
      <c r="AK33" s="2" t="s">
        <v>52</v>
      </c>
      <c r="AL33" s="2">
        <f t="shared" si="7"/>
        <v>0</v>
      </c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x14ac:dyDescent="0.25">
      <c r="A34" s="2" t="s">
        <v>80</v>
      </c>
      <c r="B34" s="2" t="s">
        <v>47</v>
      </c>
      <c r="C34" s="2">
        <v>1045</v>
      </c>
      <c r="D34" s="2">
        <v>1536</v>
      </c>
      <c r="E34" s="2">
        <v>1982</v>
      </c>
      <c r="F34" s="2">
        <v>348</v>
      </c>
      <c r="G34" s="3">
        <v>0.4</v>
      </c>
      <c r="H34" s="2">
        <v>45</v>
      </c>
      <c r="I34" s="2" t="s">
        <v>43</v>
      </c>
      <c r="J34" s="2">
        <v>1973</v>
      </c>
      <c r="K34" s="2">
        <f t="shared" si="2"/>
        <v>9</v>
      </c>
      <c r="L34" s="2"/>
      <c r="M34" s="2"/>
      <c r="N34" s="2">
        <v>250</v>
      </c>
      <c r="O34" s="2">
        <v>500</v>
      </c>
      <c r="P34" s="2"/>
      <c r="Q34" s="2">
        <v>1469.6</v>
      </c>
      <c r="R34" s="2">
        <v>1000</v>
      </c>
      <c r="S34" s="2">
        <f t="shared" si="3"/>
        <v>396.4</v>
      </c>
      <c r="T34" s="9">
        <f>12*S34-R34-Q34-P34-O34-N34-F34</f>
        <v>1189.1999999999994</v>
      </c>
      <c r="U34" s="9">
        <f t="shared" si="5"/>
        <v>1189.1999999999994</v>
      </c>
      <c r="V34" s="9"/>
      <c r="W34" s="2"/>
      <c r="X34" s="2">
        <f t="shared" si="6"/>
        <v>11.999999999999998</v>
      </c>
      <c r="Y34" s="2">
        <f t="shared" si="4"/>
        <v>9</v>
      </c>
      <c r="Z34" s="2">
        <v>256.25</v>
      </c>
      <c r="AA34" s="2">
        <v>232.333333333333</v>
      </c>
      <c r="AB34" s="2">
        <v>238.4</v>
      </c>
      <c r="AC34" s="2">
        <v>274.2</v>
      </c>
      <c r="AD34" s="2">
        <v>321.60000000000002</v>
      </c>
      <c r="AE34" s="2">
        <v>306</v>
      </c>
      <c r="AF34" s="2">
        <v>285.2</v>
      </c>
      <c r="AG34" s="2">
        <v>286.39999999999998</v>
      </c>
      <c r="AH34" s="2">
        <v>311</v>
      </c>
      <c r="AI34" s="2">
        <v>318.60000000000002</v>
      </c>
      <c r="AJ34" s="2">
        <v>281.60000000000002</v>
      </c>
      <c r="AK34" s="2" t="s">
        <v>81</v>
      </c>
      <c r="AL34" s="2">
        <f t="shared" si="7"/>
        <v>476</v>
      </c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x14ac:dyDescent="0.25">
      <c r="A35" s="2" t="s">
        <v>82</v>
      </c>
      <c r="B35" s="2" t="s">
        <v>47</v>
      </c>
      <c r="C35" s="2">
        <v>399</v>
      </c>
      <c r="D35" s="2">
        <v>620</v>
      </c>
      <c r="E35" s="2">
        <v>383</v>
      </c>
      <c r="F35" s="2">
        <v>613</v>
      </c>
      <c r="G35" s="3">
        <v>0.45</v>
      </c>
      <c r="H35" s="2">
        <v>50</v>
      </c>
      <c r="I35" s="2" t="s">
        <v>43</v>
      </c>
      <c r="J35" s="2">
        <v>374</v>
      </c>
      <c r="K35" s="2">
        <f t="shared" si="2"/>
        <v>9</v>
      </c>
      <c r="L35" s="2"/>
      <c r="M35" s="2"/>
      <c r="N35" s="2">
        <v>150</v>
      </c>
      <c r="O35" s="2">
        <v>250</v>
      </c>
      <c r="P35" s="2"/>
      <c r="Q35" s="2">
        <v>0</v>
      </c>
      <c r="R35" s="2"/>
      <c r="S35" s="2">
        <f t="shared" si="3"/>
        <v>76.599999999999994</v>
      </c>
      <c r="T35" s="9"/>
      <c r="U35" s="9">
        <f t="shared" si="5"/>
        <v>0</v>
      </c>
      <c r="V35" s="9"/>
      <c r="W35" s="2"/>
      <c r="X35" s="2">
        <f t="shared" si="6"/>
        <v>13.224543080939949</v>
      </c>
      <c r="Y35" s="2">
        <f t="shared" si="4"/>
        <v>13.224543080939949</v>
      </c>
      <c r="Z35" s="2">
        <v>118.25</v>
      </c>
      <c r="AA35" s="2">
        <v>110</v>
      </c>
      <c r="AB35" s="2">
        <v>111.6</v>
      </c>
      <c r="AC35" s="2">
        <v>94.4</v>
      </c>
      <c r="AD35" s="2">
        <v>101.6</v>
      </c>
      <c r="AE35" s="2">
        <v>79.599999999999994</v>
      </c>
      <c r="AF35" s="2">
        <v>37.799999999999997</v>
      </c>
      <c r="AG35" s="2">
        <v>54</v>
      </c>
      <c r="AH35" s="2">
        <v>64</v>
      </c>
      <c r="AI35" s="2">
        <v>65.8</v>
      </c>
      <c r="AJ35" s="2">
        <v>113</v>
      </c>
      <c r="AK35" s="2"/>
      <c r="AL35" s="2">
        <f t="shared" si="7"/>
        <v>0</v>
      </c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x14ac:dyDescent="0.25">
      <c r="A36" s="2" t="s">
        <v>83</v>
      </c>
      <c r="B36" s="2" t="s">
        <v>47</v>
      </c>
      <c r="C36" s="2">
        <v>372</v>
      </c>
      <c r="D36" s="2">
        <v>1794</v>
      </c>
      <c r="E36" s="2">
        <v>1139</v>
      </c>
      <c r="F36" s="2">
        <v>848</v>
      </c>
      <c r="G36" s="3">
        <v>0.4</v>
      </c>
      <c r="H36" s="2">
        <v>45</v>
      </c>
      <c r="I36" s="2" t="s">
        <v>43</v>
      </c>
      <c r="J36" s="2">
        <v>1255</v>
      </c>
      <c r="K36" s="2">
        <f t="shared" si="2"/>
        <v>-116</v>
      </c>
      <c r="L36" s="2"/>
      <c r="M36" s="2"/>
      <c r="N36" s="2">
        <v>100</v>
      </c>
      <c r="O36" s="2">
        <v>200</v>
      </c>
      <c r="P36" s="2"/>
      <c r="Q36" s="2">
        <v>1130</v>
      </c>
      <c r="R36" s="2"/>
      <c r="S36" s="2">
        <f t="shared" si="3"/>
        <v>227.8</v>
      </c>
      <c r="T36" s="9">
        <f t="shared" ref="T36:T47" si="9">12*S36-R36-Q36-P36-O36-N36-F36</f>
        <v>455.60000000000036</v>
      </c>
      <c r="U36" s="9">
        <f t="shared" si="5"/>
        <v>455.60000000000036</v>
      </c>
      <c r="V36" s="9"/>
      <c r="W36" s="2"/>
      <c r="X36" s="2">
        <f t="shared" si="6"/>
        <v>12.000000000000002</v>
      </c>
      <c r="Y36" s="2">
        <f t="shared" si="4"/>
        <v>10</v>
      </c>
      <c r="Z36" s="2">
        <v>195.75</v>
      </c>
      <c r="AA36" s="2">
        <v>198</v>
      </c>
      <c r="AB36" s="2">
        <v>211.8</v>
      </c>
      <c r="AC36" s="2">
        <v>210.2</v>
      </c>
      <c r="AD36" s="2">
        <v>220.6</v>
      </c>
      <c r="AE36" s="2">
        <v>220.4</v>
      </c>
      <c r="AF36" s="2">
        <v>231</v>
      </c>
      <c r="AG36" s="2">
        <v>245.6</v>
      </c>
      <c r="AH36" s="2">
        <v>230.8</v>
      </c>
      <c r="AI36" s="2">
        <v>221.6</v>
      </c>
      <c r="AJ36" s="2">
        <v>225.8</v>
      </c>
      <c r="AK36" s="2" t="s">
        <v>81</v>
      </c>
      <c r="AL36" s="2">
        <f t="shared" si="7"/>
        <v>182</v>
      </c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x14ac:dyDescent="0.25">
      <c r="A37" s="2" t="s">
        <v>84</v>
      </c>
      <c r="B37" s="2" t="s">
        <v>42</v>
      </c>
      <c r="C37" s="2">
        <v>103.72499999999999</v>
      </c>
      <c r="D37" s="2">
        <v>1699.64</v>
      </c>
      <c r="E37" s="2">
        <v>890.27200000000005</v>
      </c>
      <c r="F37" s="2">
        <v>806.92899999999997</v>
      </c>
      <c r="G37" s="3">
        <v>1</v>
      </c>
      <c r="H37" s="2">
        <v>45</v>
      </c>
      <c r="I37" s="2" t="s">
        <v>43</v>
      </c>
      <c r="J37" s="2">
        <v>839.15</v>
      </c>
      <c r="K37" s="2">
        <f t="shared" si="2"/>
        <v>51.122000000000071</v>
      </c>
      <c r="L37" s="2"/>
      <c r="M37" s="2"/>
      <c r="N37" s="2">
        <v>0</v>
      </c>
      <c r="O37" s="2"/>
      <c r="P37" s="2"/>
      <c r="Q37" s="2">
        <v>973.61500000000001</v>
      </c>
      <c r="R37" s="2"/>
      <c r="S37" s="2">
        <f t="shared" si="3"/>
        <v>178.05440000000002</v>
      </c>
      <c r="T37" s="9">
        <f t="shared" si="9"/>
        <v>356.10880000000031</v>
      </c>
      <c r="U37" s="9">
        <f t="shared" si="5"/>
        <v>356.10880000000031</v>
      </c>
      <c r="V37" s="9"/>
      <c r="W37" s="2"/>
      <c r="X37" s="2">
        <f t="shared" si="6"/>
        <v>12</v>
      </c>
      <c r="Y37" s="2">
        <f t="shared" si="4"/>
        <v>9.9999999999999982</v>
      </c>
      <c r="Z37" s="2">
        <v>126.10575</v>
      </c>
      <c r="AA37" s="2">
        <v>168.63833333333301</v>
      </c>
      <c r="AB37" s="2">
        <v>122.29519999999999</v>
      </c>
      <c r="AC37" s="2">
        <v>129.46340000000001</v>
      </c>
      <c r="AD37" s="2">
        <v>137.619</v>
      </c>
      <c r="AE37" s="2">
        <v>157.10659999999999</v>
      </c>
      <c r="AF37" s="2">
        <v>163.69280000000001</v>
      </c>
      <c r="AG37" s="2">
        <v>137.5</v>
      </c>
      <c r="AH37" s="2">
        <v>155.732</v>
      </c>
      <c r="AI37" s="2">
        <v>152.16800000000001</v>
      </c>
      <c r="AJ37" s="2">
        <v>112.90819999999999</v>
      </c>
      <c r="AK37" s="2" t="s">
        <v>69</v>
      </c>
      <c r="AL37" s="2">
        <f t="shared" si="7"/>
        <v>356</v>
      </c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x14ac:dyDescent="0.25">
      <c r="A38" s="2" t="s">
        <v>85</v>
      </c>
      <c r="B38" s="2" t="s">
        <v>47</v>
      </c>
      <c r="C38" s="2">
        <v>326</v>
      </c>
      <c r="D38" s="2">
        <v>604</v>
      </c>
      <c r="E38" s="2">
        <v>518</v>
      </c>
      <c r="F38" s="2">
        <v>333</v>
      </c>
      <c r="G38" s="3">
        <v>0.45</v>
      </c>
      <c r="H38" s="2">
        <v>45</v>
      </c>
      <c r="I38" s="2" t="s">
        <v>43</v>
      </c>
      <c r="J38" s="2">
        <v>503</v>
      </c>
      <c r="K38" s="2">
        <f t="shared" ref="K38:K69" si="10">E38-J38</f>
        <v>15</v>
      </c>
      <c r="L38" s="2"/>
      <c r="M38" s="2"/>
      <c r="N38" s="2">
        <v>100</v>
      </c>
      <c r="O38" s="2">
        <v>100</v>
      </c>
      <c r="P38" s="2"/>
      <c r="Q38" s="2">
        <v>503</v>
      </c>
      <c r="R38" s="2"/>
      <c r="S38" s="2">
        <f t="shared" ref="S38:S69" si="11">E38/5</f>
        <v>103.6</v>
      </c>
      <c r="T38" s="9">
        <f t="shared" si="9"/>
        <v>207.19999999999982</v>
      </c>
      <c r="U38" s="9">
        <f t="shared" si="5"/>
        <v>207.19999999999982</v>
      </c>
      <c r="V38" s="9"/>
      <c r="W38" s="2"/>
      <c r="X38" s="2">
        <f t="shared" si="6"/>
        <v>11.999999999999998</v>
      </c>
      <c r="Y38" s="2">
        <f t="shared" ref="Y38:Y69" si="12">(F38+N38+O38+P38+Q38+R38)/S38</f>
        <v>10</v>
      </c>
      <c r="Z38" s="2">
        <v>88.75</v>
      </c>
      <c r="AA38" s="2">
        <v>85</v>
      </c>
      <c r="AB38" s="2">
        <v>88.8</v>
      </c>
      <c r="AC38" s="2">
        <v>110.4</v>
      </c>
      <c r="AD38" s="2">
        <v>116.2</v>
      </c>
      <c r="AE38" s="2">
        <v>96.6</v>
      </c>
      <c r="AF38" s="2">
        <v>86.8</v>
      </c>
      <c r="AG38" s="2">
        <v>79.599999999999994</v>
      </c>
      <c r="AH38" s="2">
        <v>78.400000000000006</v>
      </c>
      <c r="AI38" s="2">
        <v>103.2</v>
      </c>
      <c r="AJ38" s="2">
        <v>104.6</v>
      </c>
      <c r="AK38" s="2"/>
      <c r="AL38" s="2">
        <f t="shared" si="7"/>
        <v>93</v>
      </c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25">
      <c r="A39" s="2" t="s">
        <v>86</v>
      </c>
      <c r="B39" s="2" t="s">
        <v>47</v>
      </c>
      <c r="C39" s="2">
        <v>344</v>
      </c>
      <c r="D39" s="2">
        <v>566</v>
      </c>
      <c r="E39" s="2">
        <v>395</v>
      </c>
      <c r="F39" s="2">
        <v>458</v>
      </c>
      <c r="G39" s="3">
        <v>0.35</v>
      </c>
      <c r="H39" s="2">
        <v>40</v>
      </c>
      <c r="I39" s="2" t="s">
        <v>43</v>
      </c>
      <c r="J39" s="2">
        <v>385</v>
      </c>
      <c r="K39" s="2">
        <f t="shared" si="10"/>
        <v>10</v>
      </c>
      <c r="L39" s="2"/>
      <c r="M39" s="2"/>
      <c r="N39" s="2">
        <v>120</v>
      </c>
      <c r="O39" s="2">
        <v>250</v>
      </c>
      <c r="P39" s="2"/>
      <c r="Q39" s="2">
        <v>0</v>
      </c>
      <c r="R39" s="2"/>
      <c r="S39" s="2">
        <f t="shared" si="11"/>
        <v>79</v>
      </c>
      <c r="T39" s="9">
        <f t="shared" si="9"/>
        <v>120</v>
      </c>
      <c r="U39" s="9">
        <f t="shared" si="5"/>
        <v>120</v>
      </c>
      <c r="V39" s="9"/>
      <c r="W39" s="2"/>
      <c r="X39" s="2">
        <f t="shared" si="6"/>
        <v>12</v>
      </c>
      <c r="Y39" s="2">
        <f t="shared" si="12"/>
        <v>10.481012658227849</v>
      </c>
      <c r="Z39" s="2">
        <v>87.25</v>
      </c>
      <c r="AA39" s="2">
        <v>79.6666666666667</v>
      </c>
      <c r="AB39" s="2">
        <v>113.6</v>
      </c>
      <c r="AC39" s="2">
        <v>111.2</v>
      </c>
      <c r="AD39" s="2">
        <v>86.4</v>
      </c>
      <c r="AE39" s="2">
        <v>88.6</v>
      </c>
      <c r="AF39" s="2">
        <v>78</v>
      </c>
      <c r="AG39" s="2">
        <v>69</v>
      </c>
      <c r="AH39" s="2">
        <v>71</v>
      </c>
      <c r="AI39" s="2">
        <v>86.4</v>
      </c>
      <c r="AJ39" s="2">
        <v>114.6</v>
      </c>
      <c r="AK39" s="2" t="s">
        <v>87</v>
      </c>
      <c r="AL39" s="2">
        <f t="shared" si="7"/>
        <v>42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5">
      <c r="A40" s="2" t="s">
        <v>88</v>
      </c>
      <c r="B40" s="2" t="s">
        <v>42</v>
      </c>
      <c r="C40" s="2">
        <v>219.773</v>
      </c>
      <c r="D40" s="2">
        <v>133.24700000000001</v>
      </c>
      <c r="E40" s="2">
        <v>189.04300000000001</v>
      </c>
      <c r="F40" s="2">
        <v>74.381</v>
      </c>
      <c r="G40" s="3">
        <v>1</v>
      </c>
      <c r="H40" s="2">
        <v>40</v>
      </c>
      <c r="I40" s="2" t="s">
        <v>43</v>
      </c>
      <c r="J40" s="2">
        <v>199.6</v>
      </c>
      <c r="K40" s="2">
        <f t="shared" si="10"/>
        <v>-10.556999999999988</v>
      </c>
      <c r="L40" s="2"/>
      <c r="M40" s="2"/>
      <c r="N40" s="2">
        <v>100</v>
      </c>
      <c r="O40" s="2"/>
      <c r="P40" s="2"/>
      <c r="Q40" s="2">
        <v>203.70500000000001</v>
      </c>
      <c r="R40" s="2"/>
      <c r="S40" s="2">
        <f t="shared" si="11"/>
        <v>37.808599999999998</v>
      </c>
      <c r="T40" s="9">
        <f t="shared" si="9"/>
        <v>75.617199999999968</v>
      </c>
      <c r="U40" s="9">
        <f t="shared" si="5"/>
        <v>75.617199999999968</v>
      </c>
      <c r="V40" s="9"/>
      <c r="W40" s="2"/>
      <c r="X40" s="2">
        <f t="shared" si="6"/>
        <v>12</v>
      </c>
      <c r="Y40" s="2">
        <f t="shared" si="12"/>
        <v>10</v>
      </c>
      <c r="Z40" s="2">
        <v>58.3705</v>
      </c>
      <c r="AA40" s="2">
        <v>70.653666666666695</v>
      </c>
      <c r="AB40" s="2">
        <v>67.445599999999999</v>
      </c>
      <c r="AC40" s="2">
        <v>53.821199999999997</v>
      </c>
      <c r="AD40" s="2">
        <v>52.868600000000001</v>
      </c>
      <c r="AE40" s="2">
        <v>67.298400000000001</v>
      </c>
      <c r="AF40" s="2">
        <v>43.497</v>
      </c>
      <c r="AG40" s="2">
        <v>28.904</v>
      </c>
      <c r="AH40" s="2">
        <v>61.209800000000001</v>
      </c>
      <c r="AI40" s="2">
        <v>49.669600000000003</v>
      </c>
      <c r="AJ40" s="2">
        <v>22.605799999999999</v>
      </c>
      <c r="AK40" s="2" t="s">
        <v>89</v>
      </c>
      <c r="AL40" s="2">
        <f t="shared" si="7"/>
        <v>76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5">
      <c r="A41" s="2" t="s">
        <v>90</v>
      </c>
      <c r="B41" s="2" t="s">
        <v>47</v>
      </c>
      <c r="C41" s="2">
        <v>176</v>
      </c>
      <c r="D41" s="2">
        <v>612</v>
      </c>
      <c r="E41" s="2">
        <v>423</v>
      </c>
      <c r="F41" s="2">
        <v>312</v>
      </c>
      <c r="G41" s="3">
        <v>0.4</v>
      </c>
      <c r="H41" s="2">
        <v>40</v>
      </c>
      <c r="I41" s="2" t="s">
        <v>43</v>
      </c>
      <c r="J41" s="2">
        <v>423</v>
      </c>
      <c r="K41" s="2">
        <f t="shared" si="10"/>
        <v>0</v>
      </c>
      <c r="L41" s="2"/>
      <c r="M41" s="2"/>
      <c r="N41" s="2">
        <v>100</v>
      </c>
      <c r="O41" s="2">
        <v>100</v>
      </c>
      <c r="P41" s="2"/>
      <c r="Q41" s="2">
        <v>334</v>
      </c>
      <c r="R41" s="2"/>
      <c r="S41" s="2">
        <f t="shared" si="11"/>
        <v>84.6</v>
      </c>
      <c r="T41" s="9">
        <f t="shared" si="9"/>
        <v>169.19999999999993</v>
      </c>
      <c r="U41" s="9">
        <f t="shared" si="5"/>
        <v>169.19999999999993</v>
      </c>
      <c r="V41" s="9"/>
      <c r="W41" s="2"/>
      <c r="X41" s="2">
        <f t="shared" si="6"/>
        <v>12</v>
      </c>
      <c r="Y41" s="2">
        <f t="shared" si="12"/>
        <v>10</v>
      </c>
      <c r="Z41" s="2">
        <v>78.25</v>
      </c>
      <c r="AA41" s="2">
        <v>73</v>
      </c>
      <c r="AB41" s="2">
        <v>65.8</v>
      </c>
      <c r="AC41" s="2">
        <v>64</v>
      </c>
      <c r="AD41" s="2">
        <v>92.6</v>
      </c>
      <c r="AE41" s="2">
        <v>87</v>
      </c>
      <c r="AF41" s="2">
        <v>80.8</v>
      </c>
      <c r="AG41" s="2">
        <v>97</v>
      </c>
      <c r="AH41" s="2">
        <v>100.8</v>
      </c>
      <c r="AI41" s="2">
        <v>91.4</v>
      </c>
      <c r="AJ41" s="2">
        <v>85</v>
      </c>
      <c r="AK41" s="2"/>
      <c r="AL41" s="2">
        <f t="shared" si="7"/>
        <v>68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5">
      <c r="A42" s="2" t="s">
        <v>91</v>
      </c>
      <c r="B42" s="2" t="s">
        <v>47</v>
      </c>
      <c r="C42" s="2">
        <v>52</v>
      </c>
      <c r="D42" s="2">
        <v>906</v>
      </c>
      <c r="E42" s="2">
        <v>379</v>
      </c>
      <c r="F42" s="2">
        <v>538</v>
      </c>
      <c r="G42" s="3">
        <v>0.4</v>
      </c>
      <c r="H42" s="2">
        <v>45</v>
      </c>
      <c r="I42" s="2" t="s">
        <v>43</v>
      </c>
      <c r="J42" s="2">
        <v>485</v>
      </c>
      <c r="K42" s="2">
        <f t="shared" si="10"/>
        <v>-106</v>
      </c>
      <c r="L42" s="2"/>
      <c r="M42" s="2"/>
      <c r="N42" s="2">
        <v>0</v>
      </c>
      <c r="O42" s="2"/>
      <c r="P42" s="2"/>
      <c r="Q42" s="2">
        <v>220</v>
      </c>
      <c r="R42" s="2"/>
      <c r="S42" s="2">
        <f t="shared" si="11"/>
        <v>75.8</v>
      </c>
      <c r="T42" s="9">
        <f t="shared" si="9"/>
        <v>151.59999999999991</v>
      </c>
      <c r="U42" s="9">
        <f t="shared" si="5"/>
        <v>151.59999999999991</v>
      </c>
      <c r="V42" s="9"/>
      <c r="W42" s="2"/>
      <c r="X42" s="2">
        <f t="shared" si="6"/>
        <v>12</v>
      </c>
      <c r="Y42" s="2">
        <f t="shared" si="12"/>
        <v>10</v>
      </c>
      <c r="Z42" s="2">
        <v>72.25</v>
      </c>
      <c r="AA42" s="2">
        <v>91</v>
      </c>
      <c r="AB42" s="2">
        <v>83.2</v>
      </c>
      <c r="AC42" s="2">
        <v>72.2</v>
      </c>
      <c r="AD42" s="2">
        <v>98.2</v>
      </c>
      <c r="AE42" s="2">
        <v>92.4</v>
      </c>
      <c r="AF42" s="2">
        <v>72.599999999999994</v>
      </c>
      <c r="AG42" s="2">
        <v>87.4</v>
      </c>
      <c r="AH42" s="2">
        <v>89.8</v>
      </c>
      <c r="AI42" s="2">
        <v>84.2</v>
      </c>
      <c r="AJ42" s="2">
        <v>93.8</v>
      </c>
      <c r="AK42" s="2" t="s">
        <v>81</v>
      </c>
      <c r="AL42" s="2">
        <f t="shared" si="7"/>
        <v>61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5">
      <c r="A43" s="2" t="s">
        <v>92</v>
      </c>
      <c r="B43" s="2" t="s">
        <v>42</v>
      </c>
      <c r="C43" s="2">
        <v>194.61600000000001</v>
      </c>
      <c r="D43" s="2">
        <v>231.821</v>
      </c>
      <c r="E43" s="2">
        <v>260.68599999999998</v>
      </c>
      <c r="F43" s="2">
        <v>144.30099999999999</v>
      </c>
      <c r="G43" s="3">
        <v>1</v>
      </c>
      <c r="H43" s="2">
        <v>40</v>
      </c>
      <c r="I43" s="2" t="s">
        <v>43</v>
      </c>
      <c r="J43" s="2">
        <v>256.35000000000002</v>
      </c>
      <c r="K43" s="2">
        <f t="shared" si="10"/>
        <v>4.3359999999999559</v>
      </c>
      <c r="L43" s="2"/>
      <c r="M43" s="2"/>
      <c r="N43" s="2">
        <v>0</v>
      </c>
      <c r="O43" s="2"/>
      <c r="P43" s="2"/>
      <c r="Q43" s="2">
        <v>324.93380000000002</v>
      </c>
      <c r="R43" s="2"/>
      <c r="S43" s="2">
        <f t="shared" si="11"/>
        <v>52.137199999999993</v>
      </c>
      <c r="T43" s="9">
        <f t="shared" si="9"/>
        <v>156.41159999999985</v>
      </c>
      <c r="U43" s="9">
        <f t="shared" si="5"/>
        <v>156.41159999999985</v>
      </c>
      <c r="V43" s="9"/>
      <c r="W43" s="2"/>
      <c r="X43" s="2">
        <f t="shared" si="6"/>
        <v>11.999999999999998</v>
      </c>
      <c r="Y43" s="2">
        <f t="shared" si="12"/>
        <v>9.0000000000000018</v>
      </c>
      <c r="Z43" s="2">
        <v>49.933</v>
      </c>
      <c r="AA43" s="2">
        <v>54.423666666666698</v>
      </c>
      <c r="AB43" s="2">
        <v>69.836399999999998</v>
      </c>
      <c r="AC43" s="2">
        <v>62.941200000000002</v>
      </c>
      <c r="AD43" s="2">
        <v>64.2928</v>
      </c>
      <c r="AE43" s="2">
        <v>69.365200000000002</v>
      </c>
      <c r="AF43" s="2">
        <v>46.0124</v>
      </c>
      <c r="AG43" s="2">
        <v>43.555199999999999</v>
      </c>
      <c r="AH43" s="2">
        <v>75.708600000000004</v>
      </c>
      <c r="AI43" s="2">
        <v>56.122</v>
      </c>
      <c r="AJ43" s="2">
        <v>38.290799999999997</v>
      </c>
      <c r="AK43" s="2" t="s">
        <v>52</v>
      </c>
      <c r="AL43" s="2">
        <f t="shared" si="7"/>
        <v>156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5">
      <c r="A44" s="2" t="s">
        <v>93</v>
      </c>
      <c r="B44" s="2" t="s">
        <v>47</v>
      </c>
      <c r="C44" s="2">
        <v>750</v>
      </c>
      <c r="D44" s="2">
        <v>870</v>
      </c>
      <c r="E44" s="2">
        <v>799</v>
      </c>
      <c r="F44" s="2">
        <v>697</v>
      </c>
      <c r="G44" s="3">
        <v>0.35</v>
      </c>
      <c r="H44" s="2">
        <v>40</v>
      </c>
      <c r="I44" s="2" t="s">
        <v>43</v>
      </c>
      <c r="J44" s="2">
        <v>816</v>
      </c>
      <c r="K44" s="2">
        <f t="shared" si="10"/>
        <v>-17</v>
      </c>
      <c r="L44" s="2"/>
      <c r="M44" s="2"/>
      <c r="N44" s="2">
        <v>130</v>
      </c>
      <c r="O44" s="2">
        <v>150</v>
      </c>
      <c r="P44" s="2"/>
      <c r="Q44" s="2">
        <v>621</v>
      </c>
      <c r="R44" s="2"/>
      <c r="S44" s="2">
        <f t="shared" si="11"/>
        <v>159.80000000000001</v>
      </c>
      <c r="T44" s="9">
        <f t="shared" si="9"/>
        <v>319.60000000000014</v>
      </c>
      <c r="U44" s="9">
        <f t="shared" si="5"/>
        <v>319.60000000000014</v>
      </c>
      <c r="V44" s="9"/>
      <c r="W44" s="2"/>
      <c r="X44" s="2">
        <f t="shared" si="6"/>
        <v>12</v>
      </c>
      <c r="Y44" s="2">
        <f t="shared" si="12"/>
        <v>10</v>
      </c>
      <c r="Z44" s="2">
        <v>148.5</v>
      </c>
      <c r="AA44" s="2">
        <v>148.666666666667</v>
      </c>
      <c r="AB44" s="2">
        <v>319</v>
      </c>
      <c r="AC44" s="2">
        <v>295.2</v>
      </c>
      <c r="AD44" s="2">
        <v>257.8</v>
      </c>
      <c r="AE44" s="2">
        <v>270</v>
      </c>
      <c r="AF44" s="2">
        <v>292.8</v>
      </c>
      <c r="AG44" s="2">
        <v>268</v>
      </c>
      <c r="AH44" s="2">
        <v>227.4</v>
      </c>
      <c r="AI44" s="2">
        <v>218.8</v>
      </c>
      <c r="AJ44" s="2">
        <v>190.6</v>
      </c>
      <c r="AK44" s="10" t="s">
        <v>60</v>
      </c>
      <c r="AL44" s="2">
        <f t="shared" si="7"/>
        <v>112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5">
      <c r="A45" s="2" t="s">
        <v>94</v>
      </c>
      <c r="B45" s="2" t="s">
        <v>47</v>
      </c>
      <c r="C45" s="2">
        <v>175</v>
      </c>
      <c r="D45" s="2">
        <v>1062</v>
      </c>
      <c r="E45" s="2">
        <v>567</v>
      </c>
      <c r="F45" s="2">
        <v>542</v>
      </c>
      <c r="G45" s="3">
        <v>0.4</v>
      </c>
      <c r="H45" s="2">
        <v>40</v>
      </c>
      <c r="I45" s="2" t="s">
        <v>43</v>
      </c>
      <c r="J45" s="2">
        <v>694</v>
      </c>
      <c r="K45" s="2">
        <f t="shared" si="10"/>
        <v>-127</v>
      </c>
      <c r="L45" s="2"/>
      <c r="M45" s="2"/>
      <c r="N45" s="2">
        <v>19.25</v>
      </c>
      <c r="O45" s="2"/>
      <c r="P45" s="2"/>
      <c r="Q45" s="2">
        <v>572.75</v>
      </c>
      <c r="R45" s="2"/>
      <c r="S45" s="2">
        <f t="shared" si="11"/>
        <v>113.4</v>
      </c>
      <c r="T45" s="9">
        <f t="shared" si="9"/>
        <v>226.80000000000018</v>
      </c>
      <c r="U45" s="9">
        <f t="shared" si="5"/>
        <v>226.80000000000018</v>
      </c>
      <c r="V45" s="9"/>
      <c r="W45" s="2"/>
      <c r="X45" s="2">
        <f t="shared" si="6"/>
        <v>12.000000000000002</v>
      </c>
      <c r="Y45" s="2">
        <f t="shared" si="12"/>
        <v>10</v>
      </c>
      <c r="Z45" s="2">
        <v>95.75</v>
      </c>
      <c r="AA45" s="2">
        <v>109</v>
      </c>
      <c r="AB45" s="2">
        <v>96.8</v>
      </c>
      <c r="AC45" s="2">
        <v>94</v>
      </c>
      <c r="AD45" s="2">
        <v>114.8</v>
      </c>
      <c r="AE45" s="2">
        <v>118.8</v>
      </c>
      <c r="AF45" s="2">
        <v>115</v>
      </c>
      <c r="AG45" s="2">
        <v>111.4</v>
      </c>
      <c r="AH45" s="2">
        <v>125.6</v>
      </c>
      <c r="AI45" s="2">
        <v>124.2</v>
      </c>
      <c r="AJ45" s="2">
        <v>106.8</v>
      </c>
      <c r="AK45" s="2"/>
      <c r="AL45" s="2">
        <f t="shared" si="7"/>
        <v>91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5">
      <c r="A46" s="2" t="s">
        <v>95</v>
      </c>
      <c r="B46" s="2" t="s">
        <v>42</v>
      </c>
      <c r="C46" s="2">
        <v>808.87</v>
      </c>
      <c r="D46" s="2">
        <v>660.947</v>
      </c>
      <c r="E46" s="2">
        <v>598.73900000000003</v>
      </c>
      <c r="F46" s="2">
        <v>726.202</v>
      </c>
      <c r="G46" s="3">
        <v>1</v>
      </c>
      <c r="H46" s="2">
        <v>50</v>
      </c>
      <c r="I46" s="2" t="s">
        <v>43</v>
      </c>
      <c r="J46" s="2">
        <v>584.04999999999995</v>
      </c>
      <c r="K46" s="2">
        <f t="shared" si="10"/>
        <v>14.689000000000078</v>
      </c>
      <c r="L46" s="2"/>
      <c r="M46" s="2"/>
      <c r="N46" s="2">
        <v>100</v>
      </c>
      <c r="O46" s="2">
        <v>100</v>
      </c>
      <c r="P46" s="2"/>
      <c r="Q46" s="2">
        <v>271.27600000000001</v>
      </c>
      <c r="R46" s="2"/>
      <c r="S46" s="2">
        <f t="shared" si="11"/>
        <v>119.74780000000001</v>
      </c>
      <c r="T46" s="9">
        <f t="shared" si="9"/>
        <v>239.49560000000019</v>
      </c>
      <c r="U46" s="9">
        <f t="shared" si="5"/>
        <v>239.49560000000019</v>
      </c>
      <c r="V46" s="9"/>
      <c r="W46" s="2"/>
      <c r="X46" s="2">
        <f t="shared" si="6"/>
        <v>12.000000000000002</v>
      </c>
      <c r="Y46" s="2">
        <f t="shared" si="12"/>
        <v>10</v>
      </c>
      <c r="Z46" s="2">
        <v>129.33025000000001</v>
      </c>
      <c r="AA46" s="2">
        <v>131.99199999999999</v>
      </c>
      <c r="AB46" s="2">
        <v>193.09960000000001</v>
      </c>
      <c r="AC46" s="2">
        <v>178.87280000000001</v>
      </c>
      <c r="AD46" s="2">
        <v>104.14879999999999</v>
      </c>
      <c r="AE46" s="2">
        <v>121.8592</v>
      </c>
      <c r="AF46" s="2">
        <v>150.4272</v>
      </c>
      <c r="AG46" s="2">
        <v>130.38220000000001</v>
      </c>
      <c r="AH46" s="2">
        <v>125.5962</v>
      </c>
      <c r="AI46" s="2">
        <v>118.342</v>
      </c>
      <c r="AJ46" s="2">
        <v>101.929</v>
      </c>
      <c r="AK46" s="2"/>
      <c r="AL46" s="2">
        <f t="shared" si="7"/>
        <v>239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5">
      <c r="A47" s="2" t="s">
        <v>96</v>
      </c>
      <c r="B47" s="2" t="s">
        <v>42</v>
      </c>
      <c r="C47" s="2">
        <v>700.88400000000001</v>
      </c>
      <c r="D47" s="2">
        <v>1719.2919999999999</v>
      </c>
      <c r="E47" s="2">
        <v>946.77700000000004</v>
      </c>
      <c r="F47" s="2">
        <v>1285.2639999999999</v>
      </c>
      <c r="G47" s="3">
        <v>1</v>
      </c>
      <c r="H47" s="2">
        <v>50</v>
      </c>
      <c r="I47" s="2" t="s">
        <v>43</v>
      </c>
      <c r="J47" s="2">
        <v>923.85</v>
      </c>
      <c r="K47" s="2">
        <f t="shared" si="10"/>
        <v>22.927000000000021</v>
      </c>
      <c r="L47" s="2"/>
      <c r="M47" s="2"/>
      <c r="N47" s="2">
        <v>50</v>
      </c>
      <c r="O47" s="2">
        <v>100</v>
      </c>
      <c r="P47" s="2"/>
      <c r="Q47" s="2">
        <v>458.29</v>
      </c>
      <c r="R47" s="2"/>
      <c r="S47" s="2">
        <f t="shared" si="11"/>
        <v>189.3554</v>
      </c>
      <c r="T47" s="9">
        <f t="shared" si="9"/>
        <v>378.71080000000006</v>
      </c>
      <c r="U47" s="9">
        <f t="shared" si="5"/>
        <v>378.71080000000006</v>
      </c>
      <c r="V47" s="9"/>
      <c r="W47" s="2"/>
      <c r="X47" s="2">
        <f t="shared" si="6"/>
        <v>12</v>
      </c>
      <c r="Y47" s="2">
        <f t="shared" si="12"/>
        <v>9.9999999999999982</v>
      </c>
      <c r="Z47" s="2">
        <v>206.09200000000001</v>
      </c>
      <c r="AA47" s="2">
        <v>222.17400000000001</v>
      </c>
      <c r="AB47" s="2">
        <v>239.691</v>
      </c>
      <c r="AC47" s="2">
        <v>190.30279999999999</v>
      </c>
      <c r="AD47" s="2">
        <v>150.8374</v>
      </c>
      <c r="AE47" s="2">
        <v>152.10339999999999</v>
      </c>
      <c r="AF47" s="2">
        <v>170.24979999999999</v>
      </c>
      <c r="AG47" s="2">
        <v>159.33619999999999</v>
      </c>
      <c r="AH47" s="2">
        <v>173.75620000000001</v>
      </c>
      <c r="AI47" s="2">
        <v>170.18039999999999</v>
      </c>
      <c r="AJ47" s="2">
        <v>187.15620000000001</v>
      </c>
      <c r="AK47" s="2"/>
      <c r="AL47" s="2">
        <f t="shared" si="7"/>
        <v>379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5">
      <c r="A48" s="13" t="s">
        <v>97</v>
      </c>
      <c r="B48" s="13" t="s">
        <v>42</v>
      </c>
      <c r="C48" s="13"/>
      <c r="D48" s="13"/>
      <c r="E48" s="13"/>
      <c r="F48" s="13"/>
      <c r="G48" s="14">
        <v>0</v>
      </c>
      <c r="H48" s="13">
        <v>40</v>
      </c>
      <c r="I48" s="13" t="s">
        <v>43</v>
      </c>
      <c r="J48" s="13"/>
      <c r="K48" s="13">
        <f t="shared" si="10"/>
        <v>0</v>
      </c>
      <c r="L48" s="13"/>
      <c r="M48" s="13"/>
      <c r="N48" s="13"/>
      <c r="O48" s="13"/>
      <c r="P48" s="13"/>
      <c r="Q48" s="13">
        <v>0</v>
      </c>
      <c r="R48" s="13"/>
      <c r="S48" s="13">
        <f t="shared" si="11"/>
        <v>0</v>
      </c>
      <c r="T48" s="15"/>
      <c r="U48" s="9">
        <f t="shared" si="5"/>
        <v>0</v>
      </c>
      <c r="V48" s="15"/>
      <c r="W48" s="13"/>
      <c r="X48" s="2" t="e">
        <f t="shared" si="6"/>
        <v>#DIV/0!</v>
      </c>
      <c r="Y48" s="13" t="e">
        <f t="shared" si="12"/>
        <v>#DIV/0!</v>
      </c>
      <c r="Z48" s="13">
        <v>0</v>
      </c>
      <c r="AA48" s="13">
        <v>0</v>
      </c>
      <c r="AB48" s="13">
        <v>-0.37519999999999998</v>
      </c>
      <c r="AC48" s="13">
        <v>-0.82699999999999996</v>
      </c>
      <c r="AD48" s="13">
        <v>-1.6372</v>
      </c>
      <c r="AE48" s="13">
        <v>-0.78839999999999999</v>
      </c>
      <c r="AF48" s="13">
        <v>-0.14480000000000001</v>
      </c>
      <c r="AG48" s="13">
        <v>-0.14480000000000001</v>
      </c>
      <c r="AH48" s="13">
        <v>0.16420000000000001</v>
      </c>
      <c r="AI48" s="13">
        <v>0.68720000000000003</v>
      </c>
      <c r="AJ48" s="13">
        <v>11.8506</v>
      </c>
      <c r="AK48" s="13" t="s">
        <v>98</v>
      </c>
      <c r="AL48" s="2">
        <f t="shared" si="7"/>
        <v>0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5">
      <c r="A49" s="2" t="s">
        <v>99</v>
      </c>
      <c r="B49" s="2" t="s">
        <v>47</v>
      </c>
      <c r="C49" s="2">
        <v>532</v>
      </c>
      <c r="D49" s="2">
        <v>670</v>
      </c>
      <c r="E49" s="2">
        <v>577</v>
      </c>
      <c r="F49" s="2">
        <v>530</v>
      </c>
      <c r="G49" s="3">
        <v>0.45</v>
      </c>
      <c r="H49" s="2">
        <v>50</v>
      </c>
      <c r="I49" s="2" t="s">
        <v>43</v>
      </c>
      <c r="J49" s="2">
        <v>556</v>
      </c>
      <c r="K49" s="2">
        <f t="shared" si="10"/>
        <v>21</v>
      </c>
      <c r="L49" s="2"/>
      <c r="M49" s="2"/>
      <c r="N49" s="2">
        <v>200</v>
      </c>
      <c r="O49" s="2">
        <v>250</v>
      </c>
      <c r="P49" s="2"/>
      <c r="Q49" s="2">
        <v>174</v>
      </c>
      <c r="R49" s="2"/>
      <c r="S49" s="2">
        <f t="shared" si="11"/>
        <v>115.4</v>
      </c>
      <c r="T49" s="9">
        <f>12*S49-R49-Q49-P49-O49-N49-F49</f>
        <v>230.80000000000018</v>
      </c>
      <c r="U49" s="9">
        <f t="shared" si="5"/>
        <v>230.80000000000018</v>
      </c>
      <c r="V49" s="9"/>
      <c r="W49" s="2"/>
      <c r="X49" s="2">
        <f t="shared" si="6"/>
        <v>12.000000000000002</v>
      </c>
      <c r="Y49" s="2">
        <f t="shared" si="12"/>
        <v>10</v>
      </c>
      <c r="Z49" s="2">
        <v>127</v>
      </c>
      <c r="AA49" s="2">
        <v>109</v>
      </c>
      <c r="AB49" s="2">
        <v>126.6</v>
      </c>
      <c r="AC49" s="2">
        <v>100</v>
      </c>
      <c r="AD49" s="2">
        <v>114.2</v>
      </c>
      <c r="AE49" s="2">
        <v>106.4</v>
      </c>
      <c r="AF49" s="2">
        <v>91.4</v>
      </c>
      <c r="AG49" s="2">
        <v>107</v>
      </c>
      <c r="AH49" s="2">
        <v>102.4</v>
      </c>
      <c r="AI49" s="2">
        <v>96.4</v>
      </c>
      <c r="AJ49" s="2">
        <v>105.4</v>
      </c>
      <c r="AK49" s="2" t="s">
        <v>100</v>
      </c>
      <c r="AL49" s="2">
        <f t="shared" si="7"/>
        <v>104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5">
      <c r="A50" s="2" t="s">
        <v>101</v>
      </c>
      <c r="B50" s="2" t="s">
        <v>42</v>
      </c>
      <c r="C50" s="2"/>
      <c r="D50" s="2">
        <v>480.06</v>
      </c>
      <c r="E50" s="2">
        <v>305.36900000000003</v>
      </c>
      <c r="F50" s="2">
        <v>174.691</v>
      </c>
      <c r="G50" s="3">
        <v>1</v>
      </c>
      <c r="H50" s="2">
        <v>40</v>
      </c>
      <c r="I50" s="2" t="s">
        <v>43</v>
      </c>
      <c r="J50" s="2">
        <v>303.95</v>
      </c>
      <c r="K50" s="2">
        <f t="shared" si="10"/>
        <v>1.4190000000000396</v>
      </c>
      <c r="L50" s="2"/>
      <c r="M50" s="2"/>
      <c r="N50" s="2">
        <v>0</v>
      </c>
      <c r="O50" s="2"/>
      <c r="P50" s="2"/>
      <c r="Q50" s="2">
        <v>374.97320000000002</v>
      </c>
      <c r="R50" s="2"/>
      <c r="S50" s="2">
        <f t="shared" si="11"/>
        <v>61.073800000000006</v>
      </c>
      <c r="T50" s="9">
        <f>12*S50-R50-Q50-P50-O50-N50-F50</f>
        <v>183.22140000000005</v>
      </c>
      <c r="U50" s="9">
        <f t="shared" si="5"/>
        <v>183.22140000000005</v>
      </c>
      <c r="V50" s="9"/>
      <c r="W50" s="2"/>
      <c r="X50" s="2">
        <f t="shared" si="6"/>
        <v>12</v>
      </c>
      <c r="Y50" s="2">
        <f t="shared" si="12"/>
        <v>9</v>
      </c>
      <c r="Z50" s="2">
        <v>35.15775</v>
      </c>
      <c r="AA50" s="2">
        <v>46.877000000000002</v>
      </c>
      <c r="AB50" s="2">
        <v>53.665599999999998</v>
      </c>
      <c r="AC50" s="2">
        <v>48.381</v>
      </c>
      <c r="AD50" s="2">
        <v>42.1432</v>
      </c>
      <c r="AE50" s="2">
        <v>56.304200000000002</v>
      </c>
      <c r="AF50" s="2">
        <v>60.0124</v>
      </c>
      <c r="AG50" s="2">
        <v>41.406799999999997</v>
      </c>
      <c r="AH50" s="2">
        <v>51.106200000000001</v>
      </c>
      <c r="AI50" s="2">
        <v>52.366599999999998</v>
      </c>
      <c r="AJ50" s="2">
        <v>30.1082</v>
      </c>
      <c r="AK50" s="2" t="s">
        <v>48</v>
      </c>
      <c r="AL50" s="2">
        <f t="shared" si="7"/>
        <v>183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5">
      <c r="A51" s="16" t="s">
        <v>102</v>
      </c>
      <c r="B51" s="2" t="s">
        <v>47</v>
      </c>
      <c r="C51" s="2"/>
      <c r="D51" s="2"/>
      <c r="E51" s="17">
        <f>E89</f>
        <v>132</v>
      </c>
      <c r="F51" s="17">
        <f>F89</f>
        <v>182</v>
      </c>
      <c r="G51" s="3">
        <v>0.4</v>
      </c>
      <c r="H51" s="2">
        <v>40</v>
      </c>
      <c r="I51" s="2" t="s">
        <v>43</v>
      </c>
      <c r="J51" s="2"/>
      <c r="K51" s="2">
        <f t="shared" si="10"/>
        <v>132</v>
      </c>
      <c r="L51" s="2"/>
      <c r="M51" s="2"/>
      <c r="N51" s="2">
        <v>99.5</v>
      </c>
      <c r="O51" s="2">
        <v>50</v>
      </c>
      <c r="P51" s="2"/>
      <c r="Q51" s="2">
        <v>0</v>
      </c>
      <c r="R51" s="2"/>
      <c r="S51" s="2">
        <f t="shared" si="11"/>
        <v>26.4</v>
      </c>
      <c r="T51" s="9"/>
      <c r="U51" s="9">
        <f t="shared" si="5"/>
        <v>0</v>
      </c>
      <c r="V51" s="9"/>
      <c r="W51" s="2"/>
      <c r="X51" s="2">
        <f t="shared" si="6"/>
        <v>12.556818181818182</v>
      </c>
      <c r="Y51" s="2">
        <f t="shared" si="12"/>
        <v>12.556818181818182</v>
      </c>
      <c r="Z51" s="2">
        <v>36.5</v>
      </c>
      <c r="AA51" s="2">
        <v>30</v>
      </c>
      <c r="AB51" s="2">
        <v>14.4</v>
      </c>
      <c r="AC51" s="2">
        <v>26.4</v>
      </c>
      <c r="AD51" s="2">
        <v>24</v>
      </c>
      <c r="AE51" s="2">
        <v>29.2</v>
      </c>
      <c r="AF51" s="2">
        <v>35.6</v>
      </c>
      <c r="AG51" s="2">
        <v>38.4</v>
      </c>
      <c r="AH51" s="2">
        <v>40</v>
      </c>
      <c r="AI51" s="2">
        <v>36.799999999999997</v>
      </c>
      <c r="AJ51" s="2">
        <v>37.6</v>
      </c>
      <c r="AK51" s="2" t="s">
        <v>103</v>
      </c>
      <c r="AL51" s="2">
        <f t="shared" si="7"/>
        <v>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5">
      <c r="A52" s="2" t="s">
        <v>104</v>
      </c>
      <c r="B52" s="2" t="s">
        <v>47</v>
      </c>
      <c r="C52" s="2">
        <v>102</v>
      </c>
      <c r="D52" s="2">
        <v>164</v>
      </c>
      <c r="E52" s="2">
        <v>128</v>
      </c>
      <c r="F52" s="2">
        <v>115</v>
      </c>
      <c r="G52" s="3">
        <v>0.4</v>
      </c>
      <c r="H52" s="2">
        <v>40</v>
      </c>
      <c r="I52" s="2" t="s">
        <v>43</v>
      </c>
      <c r="J52" s="2">
        <v>131</v>
      </c>
      <c r="K52" s="2">
        <f t="shared" si="10"/>
        <v>-3</v>
      </c>
      <c r="L52" s="2"/>
      <c r="M52" s="2"/>
      <c r="N52" s="2">
        <v>25.25</v>
      </c>
      <c r="O52" s="2"/>
      <c r="P52" s="2"/>
      <c r="Q52" s="2">
        <v>115.75</v>
      </c>
      <c r="R52" s="2"/>
      <c r="S52" s="2">
        <f t="shared" si="11"/>
        <v>25.6</v>
      </c>
      <c r="T52" s="9">
        <f>12*S52-R52-Q52-P52-O52-N52-F52</f>
        <v>51.200000000000045</v>
      </c>
      <c r="U52" s="9">
        <f t="shared" si="5"/>
        <v>51.200000000000045</v>
      </c>
      <c r="V52" s="9"/>
      <c r="W52" s="2"/>
      <c r="X52" s="2">
        <f t="shared" si="6"/>
        <v>12.000000000000002</v>
      </c>
      <c r="Y52" s="2">
        <f t="shared" si="12"/>
        <v>10</v>
      </c>
      <c r="Z52" s="2">
        <v>21.75</v>
      </c>
      <c r="AA52" s="2">
        <v>23</v>
      </c>
      <c r="AB52" s="2">
        <v>17.2</v>
      </c>
      <c r="AC52" s="2">
        <v>20.2</v>
      </c>
      <c r="AD52" s="2">
        <v>18</v>
      </c>
      <c r="AE52" s="2">
        <v>17.8</v>
      </c>
      <c r="AF52" s="2">
        <v>20.399999999999999</v>
      </c>
      <c r="AG52" s="2">
        <v>21.4</v>
      </c>
      <c r="AH52" s="2">
        <v>20.6</v>
      </c>
      <c r="AI52" s="2">
        <v>21.8</v>
      </c>
      <c r="AJ52" s="2">
        <v>29.8</v>
      </c>
      <c r="AK52" s="2" t="s">
        <v>69</v>
      </c>
      <c r="AL52" s="2">
        <f t="shared" si="7"/>
        <v>20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5">
      <c r="A53" s="2" t="s">
        <v>105</v>
      </c>
      <c r="B53" s="2" t="s">
        <v>42</v>
      </c>
      <c r="C53" s="2">
        <v>566.39300000000003</v>
      </c>
      <c r="D53" s="2">
        <v>716.39599999999996</v>
      </c>
      <c r="E53" s="2">
        <v>488.10599999999999</v>
      </c>
      <c r="F53" s="2">
        <v>670.97299999999996</v>
      </c>
      <c r="G53" s="3">
        <v>1</v>
      </c>
      <c r="H53" s="2">
        <v>50</v>
      </c>
      <c r="I53" s="2" t="s">
        <v>43</v>
      </c>
      <c r="J53" s="2">
        <v>479.85</v>
      </c>
      <c r="K53" s="2">
        <f t="shared" si="10"/>
        <v>8.2559999999999718</v>
      </c>
      <c r="L53" s="2"/>
      <c r="M53" s="2"/>
      <c r="N53" s="2">
        <v>110</v>
      </c>
      <c r="O53" s="2">
        <v>150</v>
      </c>
      <c r="P53" s="2"/>
      <c r="Q53" s="2">
        <v>45.238999999999997</v>
      </c>
      <c r="R53" s="2"/>
      <c r="S53" s="2">
        <f t="shared" si="11"/>
        <v>97.621200000000002</v>
      </c>
      <c r="T53" s="9">
        <f>12*S53-R53-Q53-P53-O53-N53-F53</f>
        <v>195.24240000000009</v>
      </c>
      <c r="U53" s="9">
        <f t="shared" si="5"/>
        <v>195.24240000000009</v>
      </c>
      <c r="V53" s="9"/>
      <c r="W53" s="2"/>
      <c r="X53" s="2">
        <f t="shared" si="6"/>
        <v>12</v>
      </c>
      <c r="Y53" s="2">
        <f t="shared" si="12"/>
        <v>10</v>
      </c>
      <c r="Z53" s="2">
        <v>123.3725</v>
      </c>
      <c r="AA53" s="2">
        <v>128.69900000000001</v>
      </c>
      <c r="AB53" s="2">
        <v>147.2192</v>
      </c>
      <c r="AC53" s="2">
        <v>119.21939999999999</v>
      </c>
      <c r="AD53" s="2">
        <v>90.171000000000006</v>
      </c>
      <c r="AE53" s="2">
        <v>90.265000000000001</v>
      </c>
      <c r="AF53" s="2">
        <v>76.060199999999995</v>
      </c>
      <c r="AG53" s="2">
        <v>73.391000000000005</v>
      </c>
      <c r="AH53" s="2">
        <v>80.6982</v>
      </c>
      <c r="AI53" s="2">
        <v>67.834999999999994</v>
      </c>
      <c r="AJ53" s="2">
        <v>47.595999999999997</v>
      </c>
      <c r="AK53" s="2"/>
      <c r="AL53" s="2">
        <f t="shared" si="7"/>
        <v>195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5">
      <c r="A54" s="2" t="s">
        <v>106</v>
      </c>
      <c r="B54" s="2" t="s">
        <v>42</v>
      </c>
      <c r="C54" s="2">
        <v>937.22500000000002</v>
      </c>
      <c r="D54" s="2">
        <v>1496.845</v>
      </c>
      <c r="E54" s="2">
        <v>907.41200000000003</v>
      </c>
      <c r="F54" s="2">
        <v>1330.9369999999999</v>
      </c>
      <c r="G54" s="3">
        <v>1</v>
      </c>
      <c r="H54" s="2">
        <v>50</v>
      </c>
      <c r="I54" s="2" t="s">
        <v>43</v>
      </c>
      <c r="J54" s="2">
        <v>942.9</v>
      </c>
      <c r="K54" s="2">
        <f t="shared" si="10"/>
        <v>-35.487999999999943</v>
      </c>
      <c r="L54" s="2"/>
      <c r="M54" s="2"/>
      <c r="N54" s="2">
        <v>100</v>
      </c>
      <c r="O54" s="2">
        <v>200</v>
      </c>
      <c r="P54" s="2"/>
      <c r="Q54" s="2">
        <v>183.887</v>
      </c>
      <c r="R54" s="2"/>
      <c r="S54" s="2">
        <f t="shared" si="11"/>
        <v>181.48240000000001</v>
      </c>
      <c r="T54" s="9">
        <f>12*S54-R54-Q54-P54-O54-N54-F54</f>
        <v>362.96480000000042</v>
      </c>
      <c r="U54" s="9">
        <f t="shared" si="5"/>
        <v>362.96480000000042</v>
      </c>
      <c r="V54" s="9"/>
      <c r="W54" s="2"/>
      <c r="X54" s="2">
        <f t="shared" si="6"/>
        <v>12</v>
      </c>
      <c r="Y54" s="2">
        <f t="shared" si="12"/>
        <v>9.9999999999999982</v>
      </c>
      <c r="Z54" s="2">
        <v>220.93074999999999</v>
      </c>
      <c r="AA54" s="2">
        <v>246.42533333333299</v>
      </c>
      <c r="AB54" s="2">
        <v>266.88440000000003</v>
      </c>
      <c r="AC54" s="2">
        <v>194.37219999999999</v>
      </c>
      <c r="AD54" s="2">
        <v>159.9076</v>
      </c>
      <c r="AE54" s="2">
        <v>153.6902</v>
      </c>
      <c r="AF54" s="2">
        <v>164.3038</v>
      </c>
      <c r="AG54" s="2">
        <v>158.4522</v>
      </c>
      <c r="AH54" s="2">
        <v>181.12180000000001</v>
      </c>
      <c r="AI54" s="2">
        <v>185.02860000000001</v>
      </c>
      <c r="AJ54" s="2">
        <v>224.0222</v>
      </c>
      <c r="AK54" s="2"/>
      <c r="AL54" s="2">
        <f t="shared" si="7"/>
        <v>363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5">
      <c r="A55" s="2" t="s">
        <v>107</v>
      </c>
      <c r="B55" s="2" t="s">
        <v>42</v>
      </c>
      <c r="C55" s="2">
        <v>268.36399999999998</v>
      </c>
      <c r="D55" s="2">
        <v>32.362000000000002</v>
      </c>
      <c r="E55" s="2">
        <v>184.87899999999999</v>
      </c>
      <c r="F55" s="2">
        <v>99.744</v>
      </c>
      <c r="G55" s="3">
        <v>1</v>
      </c>
      <c r="H55" s="2">
        <v>50</v>
      </c>
      <c r="I55" s="2" t="s">
        <v>43</v>
      </c>
      <c r="J55" s="2">
        <v>175.4</v>
      </c>
      <c r="K55" s="2">
        <f t="shared" si="10"/>
        <v>9.478999999999985</v>
      </c>
      <c r="L55" s="2"/>
      <c r="M55" s="2"/>
      <c r="N55" s="2">
        <v>54.124749999999999</v>
      </c>
      <c r="O55" s="2"/>
      <c r="P55" s="2"/>
      <c r="Q55" s="2">
        <v>215.88925</v>
      </c>
      <c r="R55" s="2"/>
      <c r="S55" s="2">
        <f t="shared" si="11"/>
        <v>36.9758</v>
      </c>
      <c r="T55" s="9">
        <f>12*S55-R55-Q55-P55-O55-N55-F55</f>
        <v>73.951600000000013</v>
      </c>
      <c r="U55" s="9">
        <f t="shared" si="5"/>
        <v>73.951600000000013</v>
      </c>
      <c r="V55" s="9"/>
      <c r="W55" s="2"/>
      <c r="X55" s="2">
        <f t="shared" si="6"/>
        <v>12</v>
      </c>
      <c r="Y55" s="2">
        <f t="shared" si="12"/>
        <v>10.000000000000002</v>
      </c>
      <c r="Z55" s="2">
        <v>28.164249999999999</v>
      </c>
      <c r="AA55" s="2">
        <v>28.122333333333302</v>
      </c>
      <c r="AB55" s="2">
        <v>46.275799999999997</v>
      </c>
      <c r="AC55" s="2">
        <v>35.179000000000002</v>
      </c>
      <c r="AD55" s="2">
        <v>32.662999999999997</v>
      </c>
      <c r="AE55" s="2">
        <v>30.3018</v>
      </c>
      <c r="AF55" s="2">
        <v>41.869</v>
      </c>
      <c r="AG55" s="2">
        <v>42.512599999999999</v>
      </c>
      <c r="AH55" s="2">
        <v>24.183599999999998</v>
      </c>
      <c r="AI55" s="2">
        <v>23.403199999999998</v>
      </c>
      <c r="AJ55" s="2">
        <v>29.087199999999999</v>
      </c>
      <c r="AK55" s="2"/>
      <c r="AL55" s="2">
        <f t="shared" si="7"/>
        <v>74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5">
      <c r="A56" s="2" t="s">
        <v>108</v>
      </c>
      <c r="B56" s="2" t="s">
        <v>47</v>
      </c>
      <c r="C56" s="2">
        <v>409</v>
      </c>
      <c r="D56" s="2">
        <v>90</v>
      </c>
      <c r="E56" s="2">
        <v>154</v>
      </c>
      <c r="F56" s="2">
        <v>328</v>
      </c>
      <c r="G56" s="3">
        <v>0.4</v>
      </c>
      <c r="H56" s="2">
        <v>50</v>
      </c>
      <c r="I56" s="2" t="s">
        <v>43</v>
      </c>
      <c r="J56" s="2">
        <v>154</v>
      </c>
      <c r="K56" s="2">
        <f t="shared" si="10"/>
        <v>0</v>
      </c>
      <c r="L56" s="2"/>
      <c r="M56" s="2"/>
      <c r="N56" s="2">
        <v>96.25</v>
      </c>
      <c r="O56" s="2"/>
      <c r="P56" s="2"/>
      <c r="Q56" s="2">
        <v>0</v>
      </c>
      <c r="R56" s="2"/>
      <c r="S56" s="2">
        <f t="shared" si="11"/>
        <v>30.8</v>
      </c>
      <c r="T56" s="9"/>
      <c r="U56" s="9">
        <f t="shared" si="5"/>
        <v>0</v>
      </c>
      <c r="V56" s="9"/>
      <c r="W56" s="2"/>
      <c r="X56" s="2">
        <f t="shared" si="6"/>
        <v>13.77435064935065</v>
      </c>
      <c r="Y56" s="2">
        <f t="shared" si="12"/>
        <v>13.77435064935065</v>
      </c>
      <c r="Z56" s="2">
        <v>47.75</v>
      </c>
      <c r="AA56" s="2">
        <v>47.6666666666667</v>
      </c>
      <c r="AB56" s="2">
        <v>71</v>
      </c>
      <c r="AC56" s="2">
        <v>53.4</v>
      </c>
      <c r="AD56" s="2">
        <v>46.8</v>
      </c>
      <c r="AE56" s="2">
        <v>50.4</v>
      </c>
      <c r="AF56" s="2">
        <v>45.6</v>
      </c>
      <c r="AG56" s="2">
        <v>45.2</v>
      </c>
      <c r="AH56" s="2">
        <v>51</v>
      </c>
      <c r="AI56" s="2">
        <v>55</v>
      </c>
      <c r="AJ56" s="2">
        <v>55.6</v>
      </c>
      <c r="AK56" s="2" t="s">
        <v>109</v>
      </c>
      <c r="AL56" s="2">
        <f t="shared" si="7"/>
        <v>0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5">
      <c r="A57" s="2" t="s">
        <v>110</v>
      </c>
      <c r="B57" s="2" t="s">
        <v>47</v>
      </c>
      <c r="C57" s="2">
        <v>238</v>
      </c>
      <c r="D57" s="2">
        <v>1617</v>
      </c>
      <c r="E57" s="2">
        <v>935</v>
      </c>
      <c r="F57" s="2">
        <v>745</v>
      </c>
      <c r="G57" s="3">
        <v>0.4</v>
      </c>
      <c r="H57" s="2">
        <v>40</v>
      </c>
      <c r="I57" s="2" t="s">
        <v>43</v>
      </c>
      <c r="J57" s="2">
        <v>1052</v>
      </c>
      <c r="K57" s="2">
        <f t="shared" si="10"/>
        <v>-117</v>
      </c>
      <c r="L57" s="2"/>
      <c r="M57" s="2"/>
      <c r="N57" s="2">
        <v>15.5</v>
      </c>
      <c r="O57" s="2"/>
      <c r="P57" s="2"/>
      <c r="Q57" s="2">
        <v>1109.5</v>
      </c>
      <c r="R57" s="2"/>
      <c r="S57" s="2">
        <f t="shared" si="11"/>
        <v>187</v>
      </c>
      <c r="T57" s="9">
        <f>12*S57-R57-Q57-P57-O57-N57-F57</f>
        <v>374</v>
      </c>
      <c r="U57" s="9">
        <f t="shared" si="5"/>
        <v>374</v>
      </c>
      <c r="V57" s="9"/>
      <c r="W57" s="2"/>
      <c r="X57" s="2">
        <f t="shared" si="6"/>
        <v>12</v>
      </c>
      <c r="Y57" s="2">
        <f t="shared" si="12"/>
        <v>10</v>
      </c>
      <c r="Z57" s="2">
        <v>147.5</v>
      </c>
      <c r="AA57" s="2">
        <v>168.333333333333</v>
      </c>
      <c r="AB57" s="2">
        <v>154</v>
      </c>
      <c r="AC57" s="2">
        <v>160.6</v>
      </c>
      <c r="AD57" s="2">
        <v>171.8</v>
      </c>
      <c r="AE57" s="2">
        <v>175.6</v>
      </c>
      <c r="AF57" s="2">
        <v>190.6</v>
      </c>
      <c r="AG57" s="2">
        <v>187.2</v>
      </c>
      <c r="AH57" s="2">
        <v>169.6</v>
      </c>
      <c r="AI57" s="2">
        <v>172.4</v>
      </c>
      <c r="AJ57" s="2">
        <v>160.6</v>
      </c>
      <c r="AK57" s="2"/>
      <c r="AL57" s="2">
        <f t="shared" si="7"/>
        <v>150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5">
      <c r="A58" s="2" t="s">
        <v>111</v>
      </c>
      <c r="B58" s="2" t="s">
        <v>47</v>
      </c>
      <c r="C58" s="2">
        <v>364</v>
      </c>
      <c r="D58" s="2">
        <v>1164</v>
      </c>
      <c r="E58" s="2">
        <v>925</v>
      </c>
      <c r="F58" s="2">
        <v>459</v>
      </c>
      <c r="G58" s="3">
        <v>0.4</v>
      </c>
      <c r="H58" s="2">
        <v>40</v>
      </c>
      <c r="I58" s="2" t="s">
        <v>43</v>
      </c>
      <c r="J58" s="2">
        <v>927</v>
      </c>
      <c r="K58" s="2">
        <f t="shared" si="10"/>
        <v>-2</v>
      </c>
      <c r="L58" s="2"/>
      <c r="M58" s="2"/>
      <c r="N58" s="2">
        <v>100</v>
      </c>
      <c r="O58" s="2">
        <v>150</v>
      </c>
      <c r="P58" s="2"/>
      <c r="Q58" s="2">
        <v>1141</v>
      </c>
      <c r="R58" s="2"/>
      <c r="S58" s="2">
        <f t="shared" si="11"/>
        <v>185</v>
      </c>
      <c r="T58" s="9">
        <f>12*S58-R58-Q58-P58-O58-N58-F58</f>
        <v>370</v>
      </c>
      <c r="U58" s="9">
        <f t="shared" si="5"/>
        <v>370</v>
      </c>
      <c r="V58" s="9"/>
      <c r="W58" s="2"/>
      <c r="X58" s="2">
        <f t="shared" si="6"/>
        <v>12</v>
      </c>
      <c r="Y58" s="2">
        <f t="shared" si="12"/>
        <v>10</v>
      </c>
      <c r="Z58" s="2">
        <v>138.75</v>
      </c>
      <c r="AA58" s="2">
        <v>138</v>
      </c>
      <c r="AB58" s="2">
        <v>120.8</v>
      </c>
      <c r="AC58" s="2">
        <v>126.4</v>
      </c>
      <c r="AD58" s="2">
        <v>148</v>
      </c>
      <c r="AE58" s="2">
        <v>149.80000000000001</v>
      </c>
      <c r="AF58" s="2">
        <v>152.6</v>
      </c>
      <c r="AG58" s="2">
        <v>149</v>
      </c>
      <c r="AH58" s="2">
        <v>155.80000000000001</v>
      </c>
      <c r="AI58" s="2">
        <v>159.4</v>
      </c>
      <c r="AJ58" s="2">
        <v>132.4</v>
      </c>
      <c r="AK58" s="2"/>
      <c r="AL58" s="2">
        <f t="shared" si="7"/>
        <v>148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5">
      <c r="A59" s="2" t="s">
        <v>112</v>
      </c>
      <c r="B59" s="2" t="s">
        <v>42</v>
      </c>
      <c r="C59" s="2">
        <v>551.56600000000003</v>
      </c>
      <c r="D59" s="2">
        <v>525.58399999999995</v>
      </c>
      <c r="E59" s="2">
        <v>593.58100000000002</v>
      </c>
      <c r="F59" s="2">
        <v>346.363</v>
      </c>
      <c r="G59" s="3">
        <v>1</v>
      </c>
      <c r="H59" s="2">
        <v>40</v>
      </c>
      <c r="I59" s="2" t="s">
        <v>43</v>
      </c>
      <c r="J59" s="2">
        <v>587.65</v>
      </c>
      <c r="K59" s="2">
        <f t="shared" si="10"/>
        <v>5.93100000000004</v>
      </c>
      <c r="L59" s="2"/>
      <c r="M59" s="2"/>
      <c r="N59" s="2">
        <v>100</v>
      </c>
      <c r="O59" s="2">
        <v>100</v>
      </c>
      <c r="P59" s="2"/>
      <c r="Q59" s="2">
        <v>500</v>
      </c>
      <c r="R59" s="2"/>
      <c r="S59" s="2">
        <f t="shared" si="11"/>
        <v>118.7162</v>
      </c>
      <c r="T59" s="9">
        <f>12*S59-R59-Q59-P59-O59-N59-F59</f>
        <v>378.23139999999995</v>
      </c>
      <c r="U59" s="9">
        <f t="shared" si="5"/>
        <v>378.23139999999995</v>
      </c>
      <c r="V59" s="9"/>
      <c r="W59" s="2"/>
      <c r="X59" s="2">
        <f t="shared" si="6"/>
        <v>12</v>
      </c>
      <c r="Y59" s="2">
        <f t="shared" si="12"/>
        <v>8.8139866336692041</v>
      </c>
      <c r="Z59" s="2">
        <v>119.9225</v>
      </c>
      <c r="AA59" s="2">
        <v>129.97366666666699</v>
      </c>
      <c r="AB59" s="2">
        <v>184.1086</v>
      </c>
      <c r="AC59" s="2">
        <v>174.3466</v>
      </c>
      <c r="AD59" s="2">
        <v>136.97839999999999</v>
      </c>
      <c r="AE59" s="2">
        <v>150.65360000000001</v>
      </c>
      <c r="AF59" s="2">
        <v>119.8878</v>
      </c>
      <c r="AG59" s="2">
        <v>100.76519999999999</v>
      </c>
      <c r="AH59" s="2">
        <v>121.09520000000001</v>
      </c>
      <c r="AI59" s="2">
        <v>111.0506</v>
      </c>
      <c r="AJ59" s="2">
        <v>85.404600000000002</v>
      </c>
      <c r="AK59" s="2" t="s">
        <v>89</v>
      </c>
      <c r="AL59" s="2">
        <f t="shared" si="7"/>
        <v>378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5">
      <c r="A60" s="2" t="s">
        <v>113</v>
      </c>
      <c r="B60" s="2" t="s">
        <v>42</v>
      </c>
      <c r="C60" s="2">
        <v>409.96899999999999</v>
      </c>
      <c r="D60" s="2">
        <v>354.25200000000001</v>
      </c>
      <c r="E60" s="2">
        <v>414.517</v>
      </c>
      <c r="F60" s="2">
        <v>267.75200000000001</v>
      </c>
      <c r="G60" s="3">
        <v>1</v>
      </c>
      <c r="H60" s="2">
        <v>40</v>
      </c>
      <c r="I60" s="2" t="s">
        <v>43</v>
      </c>
      <c r="J60" s="2">
        <v>409.75</v>
      </c>
      <c r="K60" s="2">
        <f t="shared" si="10"/>
        <v>4.7669999999999959</v>
      </c>
      <c r="L60" s="2"/>
      <c r="M60" s="2"/>
      <c r="N60" s="2">
        <v>100</v>
      </c>
      <c r="O60" s="2">
        <v>100</v>
      </c>
      <c r="P60" s="2"/>
      <c r="Q60" s="2">
        <v>361.28199999999998</v>
      </c>
      <c r="R60" s="2"/>
      <c r="S60" s="2">
        <f t="shared" si="11"/>
        <v>82.903400000000005</v>
      </c>
      <c r="T60" s="9">
        <f>12*S60-R60-Q60-P60-O60-N60-F60</f>
        <v>165.80680000000001</v>
      </c>
      <c r="U60" s="9">
        <f t="shared" si="5"/>
        <v>165.80680000000001</v>
      </c>
      <c r="V60" s="9"/>
      <c r="W60" s="2"/>
      <c r="X60" s="2">
        <f t="shared" si="6"/>
        <v>11.999999999999998</v>
      </c>
      <c r="Y60" s="2">
        <f t="shared" si="12"/>
        <v>10</v>
      </c>
      <c r="Z60" s="2">
        <v>95.436750000000004</v>
      </c>
      <c r="AA60" s="2">
        <v>104.789</v>
      </c>
      <c r="AB60" s="2">
        <v>123.26900000000001</v>
      </c>
      <c r="AC60" s="2">
        <v>105.83839999999999</v>
      </c>
      <c r="AD60" s="2">
        <v>110.2942</v>
      </c>
      <c r="AE60" s="2">
        <v>124.3514</v>
      </c>
      <c r="AF60" s="2">
        <v>91.100200000000001</v>
      </c>
      <c r="AG60" s="2">
        <v>74.042400000000001</v>
      </c>
      <c r="AH60" s="2">
        <v>106.5488</v>
      </c>
      <c r="AI60" s="2">
        <v>95.011600000000001</v>
      </c>
      <c r="AJ60" s="2">
        <v>65.650999999999996</v>
      </c>
      <c r="AK60" s="2" t="s">
        <v>89</v>
      </c>
      <c r="AL60" s="2">
        <f t="shared" si="7"/>
        <v>166</v>
      </c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5">
      <c r="A61" s="2" t="s">
        <v>114</v>
      </c>
      <c r="B61" s="2" t="s">
        <v>42</v>
      </c>
      <c r="C61" s="2">
        <v>262.87299999999999</v>
      </c>
      <c r="D61" s="2">
        <v>533.41899999999998</v>
      </c>
      <c r="E61" s="2">
        <v>423.41699999999997</v>
      </c>
      <c r="F61" s="2">
        <v>286.94400000000002</v>
      </c>
      <c r="G61" s="3">
        <v>1</v>
      </c>
      <c r="H61" s="2">
        <v>40</v>
      </c>
      <c r="I61" s="2" t="s">
        <v>43</v>
      </c>
      <c r="J61" s="2">
        <v>417.9</v>
      </c>
      <c r="K61" s="2">
        <f t="shared" si="10"/>
        <v>5.5169999999999959</v>
      </c>
      <c r="L61" s="2"/>
      <c r="M61" s="2"/>
      <c r="N61" s="2">
        <v>100</v>
      </c>
      <c r="O61" s="2">
        <v>100</v>
      </c>
      <c r="P61" s="2"/>
      <c r="Q61" s="2">
        <v>359.89</v>
      </c>
      <c r="R61" s="2"/>
      <c r="S61" s="2">
        <f t="shared" si="11"/>
        <v>84.683399999999992</v>
      </c>
      <c r="T61" s="9">
        <f>12*S61-R61-Q61-P61-O61-N61-F61</f>
        <v>169.36679999999984</v>
      </c>
      <c r="U61" s="9">
        <f t="shared" si="5"/>
        <v>169.36679999999984</v>
      </c>
      <c r="V61" s="9"/>
      <c r="W61" s="2"/>
      <c r="X61" s="2">
        <f t="shared" si="6"/>
        <v>12</v>
      </c>
      <c r="Y61" s="2">
        <f t="shared" si="12"/>
        <v>10.000000000000002</v>
      </c>
      <c r="Z61" s="2">
        <v>96.114249999999998</v>
      </c>
      <c r="AA61" s="2">
        <v>103.018333333333</v>
      </c>
      <c r="AB61" s="2">
        <v>141.23240000000001</v>
      </c>
      <c r="AC61" s="2">
        <v>107.47799999999999</v>
      </c>
      <c r="AD61" s="2">
        <v>107.0954</v>
      </c>
      <c r="AE61" s="2">
        <v>120.40600000000001</v>
      </c>
      <c r="AF61" s="2">
        <v>100.101</v>
      </c>
      <c r="AG61" s="2">
        <v>81.641599999999997</v>
      </c>
      <c r="AH61" s="2">
        <v>100.2462</v>
      </c>
      <c r="AI61" s="2">
        <v>91.524799999999999</v>
      </c>
      <c r="AJ61" s="2">
        <v>72.584599999999995</v>
      </c>
      <c r="AK61" s="2" t="s">
        <v>89</v>
      </c>
      <c r="AL61" s="2">
        <f t="shared" si="7"/>
        <v>169</v>
      </c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5">
      <c r="A62" s="2" t="s">
        <v>115</v>
      </c>
      <c r="B62" s="2" t="s">
        <v>42</v>
      </c>
      <c r="C62" s="2">
        <v>96.849000000000004</v>
      </c>
      <c r="D62" s="2">
        <v>238.46899999999999</v>
      </c>
      <c r="E62" s="2">
        <v>126.093</v>
      </c>
      <c r="F62" s="2">
        <v>182.35300000000001</v>
      </c>
      <c r="G62" s="3">
        <v>1</v>
      </c>
      <c r="H62" s="2">
        <v>30</v>
      </c>
      <c r="I62" s="2" t="s">
        <v>43</v>
      </c>
      <c r="J62" s="2">
        <v>139.35</v>
      </c>
      <c r="K62" s="2">
        <f t="shared" si="10"/>
        <v>-13.256999999999991</v>
      </c>
      <c r="L62" s="2"/>
      <c r="M62" s="2"/>
      <c r="N62" s="2">
        <v>127.10899999999999</v>
      </c>
      <c r="O62" s="2"/>
      <c r="P62" s="2"/>
      <c r="Q62" s="2">
        <v>0</v>
      </c>
      <c r="R62" s="2"/>
      <c r="S62" s="2">
        <f t="shared" si="11"/>
        <v>25.218600000000002</v>
      </c>
      <c r="T62" s="9"/>
      <c r="U62" s="9">
        <f t="shared" si="5"/>
        <v>0</v>
      </c>
      <c r="V62" s="9"/>
      <c r="W62" s="2"/>
      <c r="X62" s="2">
        <f t="shared" si="6"/>
        <v>12.271180795127405</v>
      </c>
      <c r="Y62" s="2">
        <f t="shared" si="12"/>
        <v>12.271180795127405</v>
      </c>
      <c r="Z62" s="2">
        <v>34.731000000000002</v>
      </c>
      <c r="AA62" s="2">
        <v>30.292999999999999</v>
      </c>
      <c r="AB62" s="2">
        <v>20.1008</v>
      </c>
      <c r="AC62" s="2">
        <v>28.915400000000002</v>
      </c>
      <c r="AD62" s="2">
        <v>21.489000000000001</v>
      </c>
      <c r="AE62" s="2">
        <v>21.4678</v>
      </c>
      <c r="AF62" s="2">
        <v>20.624600000000001</v>
      </c>
      <c r="AG62" s="2">
        <v>21.7408</v>
      </c>
      <c r="AH62" s="2">
        <v>30.385200000000001</v>
      </c>
      <c r="AI62" s="2">
        <v>25.074000000000002</v>
      </c>
      <c r="AJ62" s="2">
        <v>26.0716</v>
      </c>
      <c r="AK62" s="2" t="s">
        <v>116</v>
      </c>
      <c r="AL62" s="2">
        <f t="shared" si="7"/>
        <v>0</v>
      </c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5">
      <c r="A63" s="2" t="s">
        <v>117</v>
      </c>
      <c r="B63" s="2" t="s">
        <v>47</v>
      </c>
      <c r="C63" s="2">
        <v>29</v>
      </c>
      <c r="D63" s="2">
        <v>198</v>
      </c>
      <c r="E63" s="2">
        <v>36</v>
      </c>
      <c r="F63" s="2">
        <v>191</v>
      </c>
      <c r="G63" s="3">
        <v>0.6</v>
      </c>
      <c r="H63" s="2">
        <v>60</v>
      </c>
      <c r="I63" s="2" t="s">
        <v>43</v>
      </c>
      <c r="J63" s="2">
        <v>39</v>
      </c>
      <c r="K63" s="2">
        <f t="shared" si="10"/>
        <v>-3</v>
      </c>
      <c r="L63" s="2"/>
      <c r="M63" s="2"/>
      <c r="N63" s="2">
        <v>68</v>
      </c>
      <c r="O63" s="2"/>
      <c r="P63" s="2"/>
      <c r="Q63" s="2">
        <v>0</v>
      </c>
      <c r="R63" s="2"/>
      <c r="S63" s="2">
        <f t="shared" si="11"/>
        <v>7.2</v>
      </c>
      <c r="T63" s="9"/>
      <c r="U63" s="9">
        <f t="shared" si="5"/>
        <v>0</v>
      </c>
      <c r="V63" s="9"/>
      <c r="W63" s="2"/>
      <c r="X63" s="2">
        <f t="shared" si="6"/>
        <v>35.972222222222221</v>
      </c>
      <c r="Y63" s="2">
        <f t="shared" si="12"/>
        <v>35.972222222222221</v>
      </c>
      <c r="Z63" s="2">
        <v>24</v>
      </c>
      <c r="AA63" s="2">
        <v>24.3333333333333</v>
      </c>
      <c r="AB63" s="2">
        <v>23.6</v>
      </c>
      <c r="AC63" s="2">
        <v>21.2</v>
      </c>
      <c r="AD63" s="2">
        <v>14</v>
      </c>
      <c r="AE63" s="2">
        <v>3.8</v>
      </c>
      <c r="AF63" s="2">
        <v>7.8</v>
      </c>
      <c r="AG63" s="2">
        <v>22.8</v>
      </c>
      <c r="AH63" s="2">
        <v>20.399999999999999</v>
      </c>
      <c r="AI63" s="2">
        <v>10.199999999999999</v>
      </c>
      <c r="AJ63" s="2">
        <v>11.6</v>
      </c>
      <c r="AK63" s="2"/>
      <c r="AL63" s="2">
        <f t="shared" si="7"/>
        <v>0</v>
      </c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5">
      <c r="A64" s="2" t="s">
        <v>118</v>
      </c>
      <c r="B64" s="2" t="s">
        <v>47</v>
      </c>
      <c r="C64" s="2">
        <v>154</v>
      </c>
      <c r="D64" s="2">
        <v>60</v>
      </c>
      <c r="E64" s="2">
        <v>127</v>
      </c>
      <c r="F64" s="2">
        <v>82</v>
      </c>
      <c r="G64" s="3">
        <v>0.35</v>
      </c>
      <c r="H64" s="2">
        <v>50</v>
      </c>
      <c r="I64" s="2" t="s">
        <v>43</v>
      </c>
      <c r="J64" s="2">
        <v>131</v>
      </c>
      <c r="K64" s="2">
        <f t="shared" si="10"/>
        <v>-4</v>
      </c>
      <c r="L64" s="2"/>
      <c r="M64" s="2"/>
      <c r="N64" s="2">
        <v>136.25</v>
      </c>
      <c r="O64" s="2"/>
      <c r="P64" s="2"/>
      <c r="Q64" s="2">
        <v>35.75</v>
      </c>
      <c r="R64" s="2"/>
      <c r="S64" s="2">
        <f t="shared" si="11"/>
        <v>25.4</v>
      </c>
      <c r="T64" s="9">
        <f>12*S64-R64-Q64-P64-O64-N64-F64</f>
        <v>50.799999999999955</v>
      </c>
      <c r="U64" s="9">
        <f t="shared" si="5"/>
        <v>50.799999999999955</v>
      </c>
      <c r="V64" s="9"/>
      <c r="W64" s="2"/>
      <c r="X64" s="2">
        <f t="shared" si="6"/>
        <v>11.999999999999998</v>
      </c>
      <c r="Y64" s="2">
        <f t="shared" si="12"/>
        <v>10</v>
      </c>
      <c r="Z64" s="2">
        <v>32.75</v>
      </c>
      <c r="AA64" s="2">
        <v>27.3333333333333</v>
      </c>
      <c r="AB64" s="2">
        <v>39.200000000000003</v>
      </c>
      <c r="AC64" s="2">
        <v>35.6</v>
      </c>
      <c r="AD64" s="2">
        <v>31.2</v>
      </c>
      <c r="AE64" s="2">
        <v>26.4</v>
      </c>
      <c r="AF64" s="2">
        <v>24</v>
      </c>
      <c r="AG64" s="2">
        <v>32.799999999999997</v>
      </c>
      <c r="AH64" s="2">
        <v>36.799999999999997</v>
      </c>
      <c r="AI64" s="2">
        <v>30.8</v>
      </c>
      <c r="AJ64" s="2">
        <v>33.6</v>
      </c>
      <c r="AK64" s="2"/>
      <c r="AL64" s="2">
        <f t="shared" si="7"/>
        <v>18</v>
      </c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5">
      <c r="A65" s="2" t="s">
        <v>119</v>
      </c>
      <c r="B65" s="2" t="s">
        <v>47</v>
      </c>
      <c r="C65" s="2">
        <v>241</v>
      </c>
      <c r="D65" s="2">
        <v>850</v>
      </c>
      <c r="E65" s="2">
        <v>424</v>
      </c>
      <c r="F65" s="2">
        <v>567</v>
      </c>
      <c r="G65" s="3">
        <v>0.37</v>
      </c>
      <c r="H65" s="2">
        <v>50</v>
      </c>
      <c r="I65" s="2" t="s">
        <v>43</v>
      </c>
      <c r="J65" s="2">
        <v>452</v>
      </c>
      <c r="K65" s="2">
        <f t="shared" si="10"/>
        <v>-28</v>
      </c>
      <c r="L65" s="2"/>
      <c r="M65" s="2"/>
      <c r="N65" s="2">
        <v>100</v>
      </c>
      <c r="O65" s="2">
        <v>150</v>
      </c>
      <c r="P65" s="2"/>
      <c r="Q65" s="2">
        <v>31</v>
      </c>
      <c r="R65" s="2"/>
      <c r="S65" s="2">
        <f t="shared" si="11"/>
        <v>84.8</v>
      </c>
      <c r="T65" s="9">
        <f>12*S65-R65-Q65-P65-O65-N65-F65</f>
        <v>169.59999999999991</v>
      </c>
      <c r="U65" s="9">
        <f t="shared" si="5"/>
        <v>169.59999999999991</v>
      </c>
      <c r="V65" s="9"/>
      <c r="W65" s="2"/>
      <c r="X65" s="2">
        <f t="shared" si="6"/>
        <v>12</v>
      </c>
      <c r="Y65" s="2">
        <f t="shared" si="12"/>
        <v>10</v>
      </c>
      <c r="Z65" s="2">
        <v>104.75</v>
      </c>
      <c r="AA65" s="2">
        <v>98.3333333333333</v>
      </c>
      <c r="AB65" s="2">
        <v>96.6</v>
      </c>
      <c r="AC65" s="2">
        <v>72.8</v>
      </c>
      <c r="AD65" s="2">
        <v>86.2</v>
      </c>
      <c r="AE65" s="2">
        <v>82.8</v>
      </c>
      <c r="AF65" s="2">
        <v>62.2</v>
      </c>
      <c r="AG65" s="2">
        <v>62.8</v>
      </c>
      <c r="AH65" s="2">
        <v>54.6</v>
      </c>
      <c r="AI65" s="2">
        <v>50</v>
      </c>
      <c r="AJ65" s="2">
        <v>85.6</v>
      </c>
      <c r="AK65" s="2" t="s">
        <v>60</v>
      </c>
      <c r="AL65" s="2">
        <f t="shared" si="7"/>
        <v>63</v>
      </c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5">
      <c r="A66" s="2" t="s">
        <v>120</v>
      </c>
      <c r="B66" s="2" t="s">
        <v>47</v>
      </c>
      <c r="C66" s="2"/>
      <c r="D66" s="2">
        <v>120</v>
      </c>
      <c r="E66" s="2">
        <v>26</v>
      </c>
      <c r="F66" s="2">
        <v>92</v>
      </c>
      <c r="G66" s="3">
        <v>0.4</v>
      </c>
      <c r="H66" s="2">
        <v>30</v>
      </c>
      <c r="I66" s="2" t="s">
        <v>43</v>
      </c>
      <c r="J66" s="2">
        <v>57</v>
      </c>
      <c r="K66" s="2">
        <f t="shared" si="10"/>
        <v>-31</v>
      </c>
      <c r="L66" s="2"/>
      <c r="M66" s="2"/>
      <c r="N66" s="2">
        <v>0</v>
      </c>
      <c r="O66" s="2"/>
      <c r="P66" s="2"/>
      <c r="Q66" s="2">
        <v>0</v>
      </c>
      <c r="R66" s="2"/>
      <c r="S66" s="2">
        <f t="shared" si="11"/>
        <v>5.2</v>
      </c>
      <c r="T66" s="9"/>
      <c r="U66" s="9">
        <f t="shared" si="5"/>
        <v>0</v>
      </c>
      <c r="V66" s="9"/>
      <c r="W66" s="2"/>
      <c r="X66" s="2">
        <f t="shared" si="6"/>
        <v>17.692307692307693</v>
      </c>
      <c r="Y66" s="2">
        <f t="shared" si="12"/>
        <v>17.692307692307693</v>
      </c>
      <c r="Z66" s="2">
        <v>0</v>
      </c>
      <c r="AA66" s="2">
        <v>0</v>
      </c>
      <c r="AB66" s="2">
        <v>19</v>
      </c>
      <c r="AC66" s="2">
        <v>7.6</v>
      </c>
      <c r="AD66" s="2">
        <v>8</v>
      </c>
      <c r="AE66" s="2">
        <v>5.6</v>
      </c>
      <c r="AF66" s="2">
        <v>8.8000000000000007</v>
      </c>
      <c r="AG66" s="2">
        <v>15</v>
      </c>
      <c r="AH66" s="2">
        <v>13</v>
      </c>
      <c r="AI66" s="2">
        <v>6</v>
      </c>
      <c r="AJ66" s="2">
        <v>14.4</v>
      </c>
      <c r="AK66" s="2" t="s">
        <v>60</v>
      </c>
      <c r="AL66" s="2">
        <f t="shared" si="7"/>
        <v>0</v>
      </c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5">
      <c r="A67" s="2" t="s">
        <v>121</v>
      </c>
      <c r="B67" s="2" t="s">
        <v>47</v>
      </c>
      <c r="C67" s="2">
        <v>529</v>
      </c>
      <c r="D67" s="2"/>
      <c r="E67" s="2">
        <v>42</v>
      </c>
      <c r="F67" s="2">
        <v>487</v>
      </c>
      <c r="G67" s="3">
        <v>0.6</v>
      </c>
      <c r="H67" s="2">
        <v>55</v>
      </c>
      <c r="I67" s="2" t="s">
        <v>43</v>
      </c>
      <c r="J67" s="2">
        <v>33</v>
      </c>
      <c r="K67" s="2">
        <f t="shared" si="10"/>
        <v>9</v>
      </c>
      <c r="L67" s="2"/>
      <c r="M67" s="2"/>
      <c r="N67" s="2">
        <v>0</v>
      </c>
      <c r="O67" s="2"/>
      <c r="P67" s="2"/>
      <c r="Q67" s="2">
        <v>0</v>
      </c>
      <c r="R67" s="2"/>
      <c r="S67" s="2">
        <f t="shared" si="11"/>
        <v>8.4</v>
      </c>
      <c r="T67" s="9"/>
      <c r="U67" s="9">
        <f t="shared" si="5"/>
        <v>0</v>
      </c>
      <c r="V67" s="9"/>
      <c r="W67" s="2"/>
      <c r="X67" s="2">
        <f t="shared" si="6"/>
        <v>57.976190476190474</v>
      </c>
      <c r="Y67" s="2">
        <f t="shared" si="12"/>
        <v>57.976190476190474</v>
      </c>
      <c r="Z67" s="2">
        <v>9.75</v>
      </c>
      <c r="AA67" s="2">
        <v>10.3333333333333</v>
      </c>
      <c r="AB67" s="2">
        <v>41.6</v>
      </c>
      <c r="AC67" s="2">
        <v>36.200000000000003</v>
      </c>
      <c r="AD67" s="2">
        <v>68.2</v>
      </c>
      <c r="AE67" s="2">
        <v>60.4</v>
      </c>
      <c r="AF67" s="2">
        <v>28</v>
      </c>
      <c r="AG67" s="2">
        <v>39.6</v>
      </c>
      <c r="AH67" s="2">
        <v>33.799999999999997</v>
      </c>
      <c r="AI67" s="2">
        <v>24</v>
      </c>
      <c r="AJ67" s="2">
        <v>15.8</v>
      </c>
      <c r="AK67" s="12" t="s">
        <v>122</v>
      </c>
      <c r="AL67" s="2">
        <f t="shared" si="7"/>
        <v>0</v>
      </c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5">
      <c r="A68" s="2" t="s">
        <v>123</v>
      </c>
      <c r="B68" s="2" t="s">
        <v>47</v>
      </c>
      <c r="C68" s="2">
        <v>2</v>
      </c>
      <c r="D68" s="2">
        <v>72</v>
      </c>
      <c r="E68" s="2">
        <v>15</v>
      </c>
      <c r="F68" s="2">
        <v>59</v>
      </c>
      <c r="G68" s="3">
        <v>0.45</v>
      </c>
      <c r="H68" s="2">
        <v>40</v>
      </c>
      <c r="I68" s="2" t="s">
        <v>43</v>
      </c>
      <c r="J68" s="2">
        <v>52</v>
      </c>
      <c r="K68" s="2">
        <f t="shared" si="10"/>
        <v>-37</v>
      </c>
      <c r="L68" s="2"/>
      <c r="M68" s="2"/>
      <c r="N68" s="2">
        <v>59.75</v>
      </c>
      <c r="O68" s="2"/>
      <c r="P68" s="2"/>
      <c r="Q68" s="2">
        <v>0</v>
      </c>
      <c r="R68" s="2"/>
      <c r="S68" s="2">
        <f t="shared" si="11"/>
        <v>3</v>
      </c>
      <c r="T68" s="9"/>
      <c r="U68" s="9">
        <v>50</v>
      </c>
      <c r="V68" s="9">
        <v>50</v>
      </c>
      <c r="W68" s="2" t="s">
        <v>160</v>
      </c>
      <c r="X68" s="2">
        <f t="shared" si="6"/>
        <v>56.25</v>
      </c>
      <c r="Y68" s="2">
        <f t="shared" si="12"/>
        <v>39.583333333333336</v>
      </c>
      <c r="Z68" s="2">
        <v>11.25</v>
      </c>
      <c r="AA68" s="2">
        <v>14.3333333333333</v>
      </c>
      <c r="AB68" s="2">
        <v>11.6</v>
      </c>
      <c r="AC68" s="2">
        <v>13.4</v>
      </c>
      <c r="AD68" s="2">
        <v>14.2</v>
      </c>
      <c r="AE68" s="2">
        <v>0.6</v>
      </c>
      <c r="AF68" s="2">
        <v>0.8</v>
      </c>
      <c r="AG68" s="2">
        <v>12</v>
      </c>
      <c r="AH68" s="2">
        <v>16.2</v>
      </c>
      <c r="AI68" s="2">
        <v>9.6</v>
      </c>
      <c r="AJ68" s="2">
        <v>7.8</v>
      </c>
      <c r="AK68" s="2" t="s">
        <v>124</v>
      </c>
      <c r="AL68" s="2">
        <f t="shared" si="7"/>
        <v>23</v>
      </c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5">
      <c r="A69" s="2" t="s">
        <v>125</v>
      </c>
      <c r="B69" s="2" t="s">
        <v>47</v>
      </c>
      <c r="C69" s="2">
        <v>307</v>
      </c>
      <c r="D69" s="2">
        <v>378</v>
      </c>
      <c r="E69" s="2">
        <v>251</v>
      </c>
      <c r="F69" s="2">
        <v>358</v>
      </c>
      <c r="G69" s="3">
        <v>0.4</v>
      </c>
      <c r="H69" s="2">
        <v>50</v>
      </c>
      <c r="I69" s="2" t="s">
        <v>43</v>
      </c>
      <c r="J69" s="2">
        <v>258</v>
      </c>
      <c r="K69" s="2">
        <f t="shared" si="10"/>
        <v>-7</v>
      </c>
      <c r="L69" s="2"/>
      <c r="M69" s="2"/>
      <c r="N69" s="2">
        <v>50</v>
      </c>
      <c r="O69" s="2">
        <v>100</v>
      </c>
      <c r="P69" s="2"/>
      <c r="Q69" s="2">
        <v>0</v>
      </c>
      <c r="R69" s="2"/>
      <c r="S69" s="2">
        <f t="shared" si="11"/>
        <v>50.2</v>
      </c>
      <c r="T69" s="9">
        <f>12*S69-R69-Q69-P69-O69-N69-F69</f>
        <v>94.400000000000091</v>
      </c>
      <c r="U69" s="9">
        <f t="shared" si="5"/>
        <v>94.400000000000091</v>
      </c>
      <c r="V69" s="9"/>
      <c r="W69" s="2"/>
      <c r="X69" s="2">
        <f t="shared" si="6"/>
        <v>12.000000000000002</v>
      </c>
      <c r="Y69" s="2">
        <f t="shared" si="12"/>
        <v>10.119521912350598</v>
      </c>
      <c r="Z69" s="2">
        <v>63</v>
      </c>
      <c r="AA69" s="2">
        <v>60</v>
      </c>
      <c r="AB69" s="2">
        <v>59.4</v>
      </c>
      <c r="AC69" s="2">
        <v>68.2</v>
      </c>
      <c r="AD69" s="2">
        <v>49.2</v>
      </c>
      <c r="AE69" s="2">
        <v>24.2</v>
      </c>
      <c r="AF69" s="2">
        <v>30.6</v>
      </c>
      <c r="AG69" s="2">
        <v>61.8</v>
      </c>
      <c r="AH69" s="2">
        <v>59.4</v>
      </c>
      <c r="AI69" s="2">
        <v>18.399999999999999</v>
      </c>
      <c r="AJ69" s="2">
        <v>22.4</v>
      </c>
      <c r="AK69" s="2"/>
      <c r="AL69" s="2">
        <f t="shared" si="7"/>
        <v>38</v>
      </c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5">
      <c r="A70" s="2" t="s">
        <v>126</v>
      </c>
      <c r="B70" s="2" t="s">
        <v>47</v>
      </c>
      <c r="C70" s="2">
        <v>47</v>
      </c>
      <c r="D70" s="2">
        <v>3</v>
      </c>
      <c r="E70" s="2">
        <v>5</v>
      </c>
      <c r="F70" s="2">
        <v>45</v>
      </c>
      <c r="G70" s="3">
        <v>0.11</v>
      </c>
      <c r="H70" s="2">
        <v>150</v>
      </c>
      <c r="I70" s="2" t="s">
        <v>43</v>
      </c>
      <c r="J70" s="2">
        <v>5</v>
      </c>
      <c r="K70" s="2">
        <f t="shared" ref="K70:K94" si="13">E70-J70</f>
        <v>0</v>
      </c>
      <c r="L70" s="2"/>
      <c r="M70" s="2"/>
      <c r="N70" s="2">
        <v>0</v>
      </c>
      <c r="O70" s="2"/>
      <c r="P70" s="2"/>
      <c r="Q70" s="2">
        <v>0</v>
      </c>
      <c r="R70" s="2"/>
      <c r="S70" s="2">
        <f t="shared" ref="S70:S94" si="14">E70/5</f>
        <v>1</v>
      </c>
      <c r="T70" s="9"/>
      <c r="U70" s="9">
        <f t="shared" si="5"/>
        <v>0</v>
      </c>
      <c r="V70" s="9"/>
      <c r="W70" s="2"/>
      <c r="X70" s="2">
        <f t="shared" si="6"/>
        <v>45</v>
      </c>
      <c r="Y70" s="2">
        <f t="shared" ref="Y70:Y94" si="15">(F70+N70+O70+P70+Q70+R70)/S70</f>
        <v>45</v>
      </c>
      <c r="Z70" s="2">
        <v>1</v>
      </c>
      <c r="AA70" s="2">
        <v>0.66666666666666696</v>
      </c>
      <c r="AB70" s="2">
        <v>4.5999999999999996</v>
      </c>
      <c r="AC70" s="2">
        <v>3.8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12" t="s">
        <v>127</v>
      </c>
      <c r="AL70" s="2">
        <f t="shared" si="7"/>
        <v>0</v>
      </c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5">
      <c r="A71" s="16" t="s">
        <v>128</v>
      </c>
      <c r="B71" s="2" t="s">
        <v>47</v>
      </c>
      <c r="C71" s="2"/>
      <c r="D71" s="2"/>
      <c r="E71" s="2"/>
      <c r="F71" s="2"/>
      <c r="G71" s="3">
        <v>0.06</v>
      </c>
      <c r="H71" s="2">
        <v>60</v>
      </c>
      <c r="I71" s="2" t="s">
        <v>43</v>
      </c>
      <c r="J71" s="2"/>
      <c r="K71" s="2">
        <f t="shared" si="13"/>
        <v>0</v>
      </c>
      <c r="L71" s="2"/>
      <c r="M71" s="2"/>
      <c r="N71" s="2">
        <v>0</v>
      </c>
      <c r="O71" s="2"/>
      <c r="P71" s="2"/>
      <c r="Q71" s="2">
        <v>20</v>
      </c>
      <c r="R71" s="2"/>
      <c r="S71" s="2">
        <f t="shared" si="14"/>
        <v>0</v>
      </c>
      <c r="T71" s="9"/>
      <c r="U71" s="9">
        <f t="shared" ref="U71:U94" si="16">T71</f>
        <v>0</v>
      </c>
      <c r="V71" s="9"/>
      <c r="W71" s="2"/>
      <c r="X71" s="2" t="e">
        <f t="shared" ref="X71:X94" si="17">(F71+N71+O71+P71+Q71+R71+U71)/S71</f>
        <v>#DIV/0!</v>
      </c>
      <c r="Y71" s="2" t="e">
        <f t="shared" si="15"/>
        <v>#DIV/0!</v>
      </c>
      <c r="Z71" s="2">
        <v>0</v>
      </c>
      <c r="AA71" s="2">
        <v>0</v>
      </c>
      <c r="AB71" s="2">
        <v>16</v>
      </c>
      <c r="AC71" s="2">
        <v>15.8</v>
      </c>
      <c r="AD71" s="2">
        <v>1.8</v>
      </c>
      <c r="AE71" s="2">
        <v>6</v>
      </c>
      <c r="AF71" s="2">
        <v>6.2</v>
      </c>
      <c r="AG71" s="2">
        <v>2.2000000000000002</v>
      </c>
      <c r="AH71" s="2">
        <v>0</v>
      </c>
      <c r="AI71" s="2">
        <v>0</v>
      </c>
      <c r="AJ71" s="2">
        <v>9.8000000000000007</v>
      </c>
      <c r="AK71" s="18" t="s">
        <v>129</v>
      </c>
      <c r="AL71" s="2">
        <f t="shared" ref="AL71:AL94" si="18">ROUND(U71*G71,0)</f>
        <v>0</v>
      </c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5">
      <c r="A72" s="16" t="s">
        <v>130</v>
      </c>
      <c r="B72" s="2" t="s">
        <v>47</v>
      </c>
      <c r="C72" s="2"/>
      <c r="D72" s="2"/>
      <c r="E72" s="2"/>
      <c r="F72" s="2"/>
      <c r="G72" s="3">
        <v>0.15</v>
      </c>
      <c r="H72" s="2">
        <v>60</v>
      </c>
      <c r="I72" s="2" t="s">
        <v>43</v>
      </c>
      <c r="J72" s="2"/>
      <c r="K72" s="2">
        <f t="shared" si="13"/>
        <v>0</v>
      </c>
      <c r="L72" s="2"/>
      <c r="M72" s="2"/>
      <c r="N72" s="2">
        <v>0</v>
      </c>
      <c r="O72" s="2"/>
      <c r="P72" s="2"/>
      <c r="Q72" s="2">
        <v>20</v>
      </c>
      <c r="R72" s="2"/>
      <c r="S72" s="2">
        <f t="shared" si="14"/>
        <v>0</v>
      </c>
      <c r="T72" s="9"/>
      <c r="U72" s="9">
        <f t="shared" si="16"/>
        <v>0</v>
      </c>
      <c r="V72" s="9"/>
      <c r="W72" s="2"/>
      <c r="X72" s="2" t="e">
        <f t="shared" si="17"/>
        <v>#DIV/0!</v>
      </c>
      <c r="Y72" s="2" t="e">
        <f t="shared" si="15"/>
        <v>#DIV/0!</v>
      </c>
      <c r="Z72" s="2">
        <v>0.5</v>
      </c>
      <c r="AA72" s="2">
        <v>0.66666666666666696</v>
      </c>
      <c r="AB72" s="2">
        <v>10.4</v>
      </c>
      <c r="AC72" s="2">
        <v>7.8</v>
      </c>
      <c r="AD72" s="2">
        <v>5.4</v>
      </c>
      <c r="AE72" s="2">
        <v>5.6</v>
      </c>
      <c r="AF72" s="2">
        <v>4.4000000000000004</v>
      </c>
      <c r="AG72" s="2">
        <v>4.2</v>
      </c>
      <c r="AH72" s="2">
        <v>6</v>
      </c>
      <c r="AI72" s="2">
        <v>6.4</v>
      </c>
      <c r="AJ72" s="2">
        <v>1</v>
      </c>
      <c r="AK72" s="18" t="s">
        <v>129</v>
      </c>
      <c r="AL72" s="2">
        <f t="shared" si="18"/>
        <v>0</v>
      </c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5">
      <c r="A73" s="2" t="s">
        <v>131</v>
      </c>
      <c r="B73" s="2" t="s">
        <v>47</v>
      </c>
      <c r="C73" s="2">
        <v>87</v>
      </c>
      <c r="D73" s="2">
        <v>90</v>
      </c>
      <c r="E73" s="2">
        <v>5</v>
      </c>
      <c r="F73" s="2">
        <v>132</v>
      </c>
      <c r="G73" s="3">
        <v>0.4</v>
      </c>
      <c r="H73" s="2">
        <v>55</v>
      </c>
      <c r="I73" s="2" t="s">
        <v>43</v>
      </c>
      <c r="J73" s="2">
        <v>5</v>
      </c>
      <c r="K73" s="2">
        <f t="shared" si="13"/>
        <v>0</v>
      </c>
      <c r="L73" s="2"/>
      <c r="M73" s="2"/>
      <c r="N73" s="2">
        <v>0</v>
      </c>
      <c r="O73" s="2"/>
      <c r="P73" s="2"/>
      <c r="Q73" s="2">
        <v>0</v>
      </c>
      <c r="R73" s="2"/>
      <c r="S73" s="2">
        <f t="shared" si="14"/>
        <v>1</v>
      </c>
      <c r="T73" s="9"/>
      <c r="U73" s="9">
        <f t="shared" si="16"/>
        <v>0</v>
      </c>
      <c r="V73" s="9"/>
      <c r="W73" s="2"/>
      <c r="X73" s="2">
        <f t="shared" si="17"/>
        <v>132</v>
      </c>
      <c r="Y73" s="2">
        <f t="shared" si="15"/>
        <v>132</v>
      </c>
      <c r="Z73" s="2">
        <v>11.25</v>
      </c>
      <c r="AA73" s="2">
        <v>14.3333333333333</v>
      </c>
      <c r="AB73" s="2">
        <v>10.6</v>
      </c>
      <c r="AC73" s="2">
        <v>10.6</v>
      </c>
      <c r="AD73" s="2">
        <v>4.8</v>
      </c>
      <c r="AE73" s="2">
        <v>4.5999999999999996</v>
      </c>
      <c r="AF73" s="2">
        <v>6.8</v>
      </c>
      <c r="AG73" s="2">
        <v>6.8</v>
      </c>
      <c r="AH73" s="2">
        <v>7.2</v>
      </c>
      <c r="AI73" s="2">
        <v>6.8</v>
      </c>
      <c r="AJ73" s="2">
        <v>11.2</v>
      </c>
      <c r="AK73" s="12" t="s">
        <v>132</v>
      </c>
      <c r="AL73" s="2">
        <f t="shared" si="18"/>
        <v>0</v>
      </c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5">
      <c r="A74" s="2" t="s">
        <v>133</v>
      </c>
      <c r="B74" s="2" t="s">
        <v>42</v>
      </c>
      <c r="C74" s="2">
        <v>164.07499999999999</v>
      </c>
      <c r="D74" s="2">
        <v>526.89</v>
      </c>
      <c r="E74" s="2">
        <v>190.40199999999999</v>
      </c>
      <c r="F74" s="2">
        <v>480.64600000000002</v>
      </c>
      <c r="G74" s="3">
        <v>1</v>
      </c>
      <c r="H74" s="2">
        <v>55</v>
      </c>
      <c r="I74" s="2" t="s">
        <v>43</v>
      </c>
      <c r="J74" s="2">
        <v>217.2</v>
      </c>
      <c r="K74" s="2">
        <f t="shared" si="13"/>
        <v>-26.798000000000002</v>
      </c>
      <c r="L74" s="2"/>
      <c r="M74" s="2"/>
      <c r="N74" s="2">
        <v>100</v>
      </c>
      <c r="O74" s="2">
        <v>100</v>
      </c>
      <c r="P74" s="2"/>
      <c r="Q74" s="2">
        <v>0</v>
      </c>
      <c r="R74" s="2"/>
      <c r="S74" s="2">
        <f t="shared" si="14"/>
        <v>38.080399999999997</v>
      </c>
      <c r="T74" s="9"/>
      <c r="U74" s="9">
        <f t="shared" si="16"/>
        <v>0</v>
      </c>
      <c r="V74" s="9"/>
      <c r="W74" s="2"/>
      <c r="X74" s="2">
        <f t="shared" si="17"/>
        <v>17.873919391603028</v>
      </c>
      <c r="Y74" s="2">
        <f t="shared" si="15"/>
        <v>17.873919391603028</v>
      </c>
      <c r="Z74" s="2">
        <v>69.923749999999998</v>
      </c>
      <c r="AA74" s="2">
        <v>63.021333333333303</v>
      </c>
      <c r="AB74" s="2">
        <v>47.499000000000002</v>
      </c>
      <c r="AC74" s="2">
        <v>47.684399999999997</v>
      </c>
      <c r="AD74" s="2">
        <v>62.214399999999998</v>
      </c>
      <c r="AE74" s="2">
        <v>61.601999999999997</v>
      </c>
      <c r="AF74" s="2">
        <v>43.5366</v>
      </c>
      <c r="AG74" s="2">
        <v>51.238599999999998</v>
      </c>
      <c r="AH74" s="2">
        <v>59.703800000000001</v>
      </c>
      <c r="AI74" s="2">
        <v>49.530799999999999</v>
      </c>
      <c r="AJ74" s="2">
        <v>29.4542</v>
      </c>
      <c r="AK74" s="2" t="s">
        <v>60</v>
      </c>
      <c r="AL74" s="2">
        <f t="shared" si="18"/>
        <v>0</v>
      </c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5">
      <c r="A75" s="2" t="s">
        <v>134</v>
      </c>
      <c r="B75" s="2" t="s">
        <v>42</v>
      </c>
      <c r="C75" s="2">
        <v>400.52</v>
      </c>
      <c r="D75" s="2">
        <v>603.39200000000005</v>
      </c>
      <c r="E75" s="2">
        <v>506.29500000000002</v>
      </c>
      <c r="F75" s="2">
        <v>434.56700000000001</v>
      </c>
      <c r="G75" s="3">
        <v>1</v>
      </c>
      <c r="H75" s="2">
        <v>50</v>
      </c>
      <c r="I75" s="2" t="s">
        <v>43</v>
      </c>
      <c r="J75" s="2">
        <v>465.05</v>
      </c>
      <c r="K75" s="2">
        <f t="shared" si="13"/>
        <v>41.245000000000005</v>
      </c>
      <c r="L75" s="2"/>
      <c r="M75" s="2"/>
      <c r="N75" s="2">
        <v>20.099249999999898</v>
      </c>
      <c r="O75" s="2">
        <v>30</v>
      </c>
      <c r="P75" s="2"/>
      <c r="Q75" s="2">
        <v>527.92375000000004</v>
      </c>
      <c r="R75" s="2"/>
      <c r="S75" s="2">
        <f t="shared" si="14"/>
        <v>101.259</v>
      </c>
      <c r="T75" s="9">
        <f>12*S75-R75-Q75-P75-O75-N75-F75</f>
        <v>202.51800000000003</v>
      </c>
      <c r="U75" s="9">
        <f t="shared" si="16"/>
        <v>202.51800000000003</v>
      </c>
      <c r="V75" s="9"/>
      <c r="W75" s="2"/>
      <c r="X75" s="2">
        <f t="shared" si="17"/>
        <v>12</v>
      </c>
      <c r="Y75" s="2">
        <f t="shared" si="15"/>
        <v>10</v>
      </c>
      <c r="Z75" s="2">
        <v>82.735749999999996</v>
      </c>
      <c r="AA75" s="2">
        <v>91.641666666666694</v>
      </c>
      <c r="AB75" s="2">
        <v>87.015000000000001</v>
      </c>
      <c r="AC75" s="2">
        <v>86.985600000000005</v>
      </c>
      <c r="AD75" s="2">
        <v>81.766400000000004</v>
      </c>
      <c r="AE75" s="2">
        <v>90.629199999999997</v>
      </c>
      <c r="AF75" s="2">
        <v>99.065799999999996</v>
      </c>
      <c r="AG75" s="2">
        <v>84.258600000000001</v>
      </c>
      <c r="AH75" s="2">
        <v>76.936800000000005</v>
      </c>
      <c r="AI75" s="2">
        <v>68.827600000000004</v>
      </c>
      <c r="AJ75" s="2">
        <v>54.632199999999997</v>
      </c>
      <c r="AK75" s="2" t="s">
        <v>48</v>
      </c>
      <c r="AL75" s="2">
        <f t="shared" si="18"/>
        <v>203</v>
      </c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5">
      <c r="A76" s="2" t="s">
        <v>135</v>
      </c>
      <c r="B76" s="2" t="s">
        <v>47</v>
      </c>
      <c r="C76" s="2">
        <v>56</v>
      </c>
      <c r="D76" s="2"/>
      <c r="E76" s="2">
        <v>15</v>
      </c>
      <c r="F76" s="2">
        <v>40</v>
      </c>
      <c r="G76" s="3">
        <v>0.2</v>
      </c>
      <c r="H76" s="2">
        <v>40</v>
      </c>
      <c r="I76" s="2" t="s">
        <v>43</v>
      </c>
      <c r="J76" s="2">
        <v>15</v>
      </c>
      <c r="K76" s="2">
        <f t="shared" si="13"/>
        <v>0</v>
      </c>
      <c r="L76" s="2"/>
      <c r="M76" s="2"/>
      <c r="N76" s="2">
        <v>0</v>
      </c>
      <c r="O76" s="2"/>
      <c r="P76" s="2"/>
      <c r="Q76" s="2">
        <v>0</v>
      </c>
      <c r="R76" s="2"/>
      <c r="S76" s="2">
        <f t="shared" si="14"/>
        <v>3</v>
      </c>
      <c r="T76" s="9"/>
      <c r="U76" s="9">
        <f t="shared" si="16"/>
        <v>0</v>
      </c>
      <c r="V76" s="9"/>
      <c r="W76" s="2"/>
      <c r="X76" s="2">
        <f t="shared" si="17"/>
        <v>13.333333333333334</v>
      </c>
      <c r="Y76" s="2">
        <f t="shared" si="15"/>
        <v>13.333333333333334</v>
      </c>
      <c r="Z76" s="2">
        <v>1.25</v>
      </c>
      <c r="AA76" s="2">
        <v>1.6666666666666701</v>
      </c>
      <c r="AB76" s="2">
        <v>-1.6</v>
      </c>
      <c r="AC76" s="2">
        <v>11.8</v>
      </c>
      <c r="AD76" s="2">
        <v>0.4</v>
      </c>
      <c r="AE76" s="2">
        <v>0.8</v>
      </c>
      <c r="AF76" s="2">
        <v>4.2</v>
      </c>
      <c r="AG76" s="2">
        <v>3.8</v>
      </c>
      <c r="AH76" s="2">
        <v>1.8</v>
      </c>
      <c r="AI76" s="2">
        <v>0</v>
      </c>
      <c r="AJ76" s="2">
        <v>6</v>
      </c>
      <c r="AK76" s="19" t="s">
        <v>55</v>
      </c>
      <c r="AL76" s="2">
        <f t="shared" si="18"/>
        <v>0</v>
      </c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5">
      <c r="A77" s="13" t="s">
        <v>136</v>
      </c>
      <c r="B77" s="13" t="s">
        <v>47</v>
      </c>
      <c r="C77" s="13"/>
      <c r="D77" s="13"/>
      <c r="E77" s="13"/>
      <c r="F77" s="13"/>
      <c r="G77" s="14">
        <v>0</v>
      </c>
      <c r="H77" s="13">
        <v>35</v>
      </c>
      <c r="I77" s="13" t="s">
        <v>43</v>
      </c>
      <c r="J77" s="13">
        <v>6</v>
      </c>
      <c r="K77" s="13">
        <f t="shared" si="13"/>
        <v>-6</v>
      </c>
      <c r="L77" s="13"/>
      <c r="M77" s="13"/>
      <c r="N77" s="13"/>
      <c r="O77" s="13"/>
      <c r="P77" s="13"/>
      <c r="Q77" s="13">
        <v>0</v>
      </c>
      <c r="R77" s="13"/>
      <c r="S77" s="13">
        <f t="shared" si="14"/>
        <v>0</v>
      </c>
      <c r="T77" s="15"/>
      <c r="U77" s="9">
        <f t="shared" si="16"/>
        <v>0</v>
      </c>
      <c r="V77" s="15"/>
      <c r="W77" s="13"/>
      <c r="X77" s="2" t="e">
        <f t="shared" si="17"/>
        <v>#DIV/0!</v>
      </c>
      <c r="Y77" s="13" t="e">
        <f t="shared" si="15"/>
        <v>#DIV/0!</v>
      </c>
      <c r="Z77" s="13">
        <v>0</v>
      </c>
      <c r="AA77" s="13">
        <v>0</v>
      </c>
      <c r="AB77" s="13">
        <v>-1.8</v>
      </c>
      <c r="AC77" s="13">
        <v>-4</v>
      </c>
      <c r="AD77" s="13">
        <v>7.6</v>
      </c>
      <c r="AE77" s="13">
        <v>10.6</v>
      </c>
      <c r="AF77" s="13">
        <v>10.4</v>
      </c>
      <c r="AG77" s="13">
        <v>10.4</v>
      </c>
      <c r="AH77" s="13">
        <v>10.199999999999999</v>
      </c>
      <c r="AI77" s="13">
        <v>6.8</v>
      </c>
      <c r="AJ77" s="13">
        <v>11.6</v>
      </c>
      <c r="AK77" s="13" t="s">
        <v>98</v>
      </c>
      <c r="AL77" s="2">
        <f t="shared" si="18"/>
        <v>0</v>
      </c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5">
      <c r="A78" s="2" t="s">
        <v>137</v>
      </c>
      <c r="B78" s="2" t="s">
        <v>42</v>
      </c>
      <c r="C78" s="2">
        <v>891.83600000000001</v>
      </c>
      <c r="D78" s="2">
        <v>1386.98</v>
      </c>
      <c r="E78" s="2">
        <v>1029.075</v>
      </c>
      <c r="F78" s="2">
        <v>1006.436</v>
      </c>
      <c r="G78" s="3">
        <v>1</v>
      </c>
      <c r="H78" s="2">
        <v>60</v>
      </c>
      <c r="I78" s="2" t="s">
        <v>43</v>
      </c>
      <c r="J78" s="2">
        <v>1048.6500000000001</v>
      </c>
      <c r="K78" s="2">
        <f t="shared" si="13"/>
        <v>-19.575000000000045</v>
      </c>
      <c r="L78" s="2"/>
      <c r="M78" s="2"/>
      <c r="N78" s="2">
        <v>350</v>
      </c>
      <c r="O78" s="2"/>
      <c r="P78" s="2"/>
      <c r="Q78" s="2">
        <v>701.71400000000006</v>
      </c>
      <c r="R78" s="2"/>
      <c r="S78" s="2">
        <f t="shared" si="14"/>
        <v>205.815</v>
      </c>
      <c r="T78" s="9">
        <f>12*S78-R78-Q78-P78-O78-N78-F78</f>
        <v>411.62999999999977</v>
      </c>
      <c r="U78" s="9">
        <f t="shared" si="16"/>
        <v>411.62999999999977</v>
      </c>
      <c r="V78" s="9"/>
      <c r="W78" s="2"/>
      <c r="X78" s="2">
        <f t="shared" si="17"/>
        <v>11.999999999999998</v>
      </c>
      <c r="Y78" s="2">
        <f t="shared" si="15"/>
        <v>10</v>
      </c>
      <c r="Z78" s="2">
        <v>201.72524999999999</v>
      </c>
      <c r="AA78" s="2">
        <v>203.245</v>
      </c>
      <c r="AB78" s="2">
        <v>200.66220000000001</v>
      </c>
      <c r="AC78" s="2">
        <v>169.48320000000001</v>
      </c>
      <c r="AD78" s="2">
        <v>118.41119999999999</v>
      </c>
      <c r="AE78" s="2">
        <v>130.26759999999999</v>
      </c>
      <c r="AF78" s="2">
        <v>132.40020000000001</v>
      </c>
      <c r="AG78" s="2">
        <v>126.56699999999999</v>
      </c>
      <c r="AH78" s="2">
        <v>149.28360000000001</v>
      </c>
      <c r="AI78" s="2">
        <v>157.0702</v>
      </c>
      <c r="AJ78" s="2">
        <v>187.50659999999999</v>
      </c>
      <c r="AK78" s="2"/>
      <c r="AL78" s="2">
        <f t="shared" si="18"/>
        <v>412</v>
      </c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5">
      <c r="A79" s="2" t="s">
        <v>138</v>
      </c>
      <c r="B79" s="2" t="s">
        <v>42</v>
      </c>
      <c r="C79" s="2">
        <v>1259.691</v>
      </c>
      <c r="D79" s="2">
        <v>1376.5650000000001</v>
      </c>
      <c r="E79" s="2">
        <v>1460.383</v>
      </c>
      <c r="F79" s="2">
        <v>903.01300000000003</v>
      </c>
      <c r="G79" s="3">
        <v>1</v>
      </c>
      <c r="H79" s="2">
        <v>60</v>
      </c>
      <c r="I79" s="2" t="s">
        <v>43</v>
      </c>
      <c r="J79" s="2">
        <v>1417.8</v>
      </c>
      <c r="K79" s="2">
        <f t="shared" si="13"/>
        <v>42.583000000000084</v>
      </c>
      <c r="L79" s="2"/>
      <c r="M79" s="2"/>
      <c r="N79" s="2">
        <v>300</v>
      </c>
      <c r="O79" s="2">
        <v>400</v>
      </c>
      <c r="P79" s="2">
        <v>500</v>
      </c>
      <c r="Q79" s="2">
        <v>617.75300000000004</v>
      </c>
      <c r="R79" s="2">
        <v>200</v>
      </c>
      <c r="S79" s="2">
        <f t="shared" si="14"/>
        <v>292.07659999999998</v>
      </c>
      <c r="T79" s="9">
        <f>12*S79-R79-Q79-P79-O79-N79-F79</f>
        <v>584.15319999999963</v>
      </c>
      <c r="U79" s="9">
        <f t="shared" si="16"/>
        <v>584.15319999999963</v>
      </c>
      <c r="V79" s="9"/>
      <c r="W79" s="2"/>
      <c r="X79" s="2">
        <f t="shared" si="17"/>
        <v>12</v>
      </c>
      <c r="Y79" s="2">
        <f t="shared" si="15"/>
        <v>10</v>
      </c>
      <c r="Z79" s="2">
        <v>255.3545</v>
      </c>
      <c r="AA79" s="2">
        <v>253.91366666666701</v>
      </c>
      <c r="AB79" s="2">
        <v>282.70819999999998</v>
      </c>
      <c r="AC79" s="2">
        <v>281.01339999999999</v>
      </c>
      <c r="AD79" s="2">
        <v>241.91079999999999</v>
      </c>
      <c r="AE79" s="2">
        <v>230.69980000000001</v>
      </c>
      <c r="AF79" s="2">
        <v>202.11240000000001</v>
      </c>
      <c r="AG79" s="2">
        <v>185.24160000000001</v>
      </c>
      <c r="AH79" s="2">
        <v>286.90820000000002</v>
      </c>
      <c r="AI79" s="2">
        <v>257.79160000000002</v>
      </c>
      <c r="AJ79" s="2">
        <v>203.95419999999999</v>
      </c>
      <c r="AK79" s="2"/>
      <c r="AL79" s="2">
        <f t="shared" si="18"/>
        <v>584</v>
      </c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5">
      <c r="A80" s="2" t="s">
        <v>139</v>
      </c>
      <c r="B80" s="2" t="s">
        <v>42</v>
      </c>
      <c r="C80" s="2">
        <v>2553.817</v>
      </c>
      <c r="D80" s="2">
        <v>1029.55</v>
      </c>
      <c r="E80" s="2">
        <v>1618.164</v>
      </c>
      <c r="F80" s="2">
        <v>1619.37</v>
      </c>
      <c r="G80" s="3">
        <v>1</v>
      </c>
      <c r="H80" s="2">
        <v>60</v>
      </c>
      <c r="I80" s="2" t="s">
        <v>43</v>
      </c>
      <c r="J80" s="2">
        <v>1604.8</v>
      </c>
      <c r="K80" s="2">
        <f t="shared" si="13"/>
        <v>13.364000000000033</v>
      </c>
      <c r="L80" s="2"/>
      <c r="M80" s="2"/>
      <c r="N80" s="2">
        <v>300</v>
      </c>
      <c r="O80" s="2">
        <v>300</v>
      </c>
      <c r="P80" s="2">
        <v>700</v>
      </c>
      <c r="Q80" s="2">
        <v>0</v>
      </c>
      <c r="R80" s="2"/>
      <c r="S80" s="2">
        <f t="shared" si="14"/>
        <v>323.63279999999997</v>
      </c>
      <c r="T80" s="9">
        <f>12*S80-R80-Q80-P80-O80-N80-F80</f>
        <v>964.22359999999981</v>
      </c>
      <c r="U80" s="9">
        <f t="shared" si="16"/>
        <v>964.22359999999981</v>
      </c>
      <c r="V80" s="9"/>
      <c r="W80" s="2"/>
      <c r="X80" s="2">
        <f t="shared" si="17"/>
        <v>12</v>
      </c>
      <c r="Y80" s="2">
        <f t="shared" si="15"/>
        <v>9.0206246091249103</v>
      </c>
      <c r="Z80" s="2">
        <v>336.2595</v>
      </c>
      <c r="AA80" s="2">
        <v>381.24599999999998</v>
      </c>
      <c r="AB80" s="2">
        <v>497.71679999999998</v>
      </c>
      <c r="AC80" s="2">
        <v>526.89</v>
      </c>
      <c r="AD80" s="2">
        <v>235.45</v>
      </c>
      <c r="AE80" s="2">
        <v>321.67959999999999</v>
      </c>
      <c r="AF80" s="2">
        <v>365.35599999999999</v>
      </c>
      <c r="AG80" s="2">
        <v>282.89179999999999</v>
      </c>
      <c r="AH80" s="2">
        <v>347.36360000000002</v>
      </c>
      <c r="AI80" s="2">
        <v>329.88600000000002</v>
      </c>
      <c r="AJ80" s="2">
        <v>466.46100000000001</v>
      </c>
      <c r="AK80" s="2" t="s">
        <v>140</v>
      </c>
      <c r="AL80" s="2">
        <f t="shared" si="18"/>
        <v>964</v>
      </c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5">
      <c r="A81" s="2" t="s">
        <v>141</v>
      </c>
      <c r="B81" s="2" t="s">
        <v>42</v>
      </c>
      <c r="C81" s="2">
        <v>3978.27</v>
      </c>
      <c r="D81" s="2">
        <v>1821.585</v>
      </c>
      <c r="E81" s="2">
        <v>2915.49</v>
      </c>
      <c r="F81" s="2">
        <v>2366.277</v>
      </c>
      <c r="G81" s="3">
        <v>1</v>
      </c>
      <c r="H81" s="2">
        <v>60</v>
      </c>
      <c r="I81" s="2" t="s">
        <v>43</v>
      </c>
      <c r="J81" s="2">
        <v>2817.65</v>
      </c>
      <c r="K81" s="2">
        <f t="shared" si="13"/>
        <v>97.839999999999691</v>
      </c>
      <c r="L81" s="2"/>
      <c r="M81" s="2"/>
      <c r="N81" s="2">
        <v>500</v>
      </c>
      <c r="O81" s="2">
        <v>700</v>
      </c>
      <c r="P81" s="2">
        <v>1400</v>
      </c>
      <c r="Q81" s="2">
        <v>614.70299999999997</v>
      </c>
      <c r="R81" s="2">
        <v>250</v>
      </c>
      <c r="S81" s="2">
        <f t="shared" si="14"/>
        <v>583.09799999999996</v>
      </c>
      <c r="T81" s="9">
        <f>12*S81-R81-Q81-P81-O81-N81-F81</f>
        <v>1166.1959999999999</v>
      </c>
      <c r="U81" s="9">
        <f t="shared" si="16"/>
        <v>1166.1959999999999</v>
      </c>
      <c r="V81" s="9"/>
      <c r="W81" s="2"/>
      <c r="X81" s="2">
        <f t="shared" si="17"/>
        <v>12</v>
      </c>
      <c r="Y81" s="2">
        <f t="shared" si="15"/>
        <v>10</v>
      </c>
      <c r="Z81" s="2">
        <v>550.95875000000001</v>
      </c>
      <c r="AA81" s="2">
        <v>582.666333333333</v>
      </c>
      <c r="AB81" s="2">
        <v>841.59900000000005</v>
      </c>
      <c r="AC81" s="2">
        <v>739.17240000000004</v>
      </c>
      <c r="AD81" s="2">
        <v>507.2568</v>
      </c>
      <c r="AE81" s="2">
        <v>517.07439999999997</v>
      </c>
      <c r="AF81" s="2">
        <v>484.26479999999998</v>
      </c>
      <c r="AG81" s="2">
        <v>435.39920000000001</v>
      </c>
      <c r="AH81" s="2">
        <v>533.71720000000005</v>
      </c>
      <c r="AI81" s="2">
        <v>461.92360000000002</v>
      </c>
      <c r="AJ81" s="2">
        <v>300</v>
      </c>
      <c r="AK81" s="2"/>
      <c r="AL81" s="2">
        <f t="shared" si="18"/>
        <v>1166</v>
      </c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5">
      <c r="A82" s="13" t="s">
        <v>142</v>
      </c>
      <c r="B82" s="13" t="s">
        <v>42</v>
      </c>
      <c r="C82" s="13"/>
      <c r="D82" s="13"/>
      <c r="E82" s="13">
        <v>-1.3149999999999999</v>
      </c>
      <c r="F82" s="13"/>
      <c r="G82" s="14">
        <v>0</v>
      </c>
      <c r="H82" s="13">
        <v>55</v>
      </c>
      <c r="I82" s="13" t="s">
        <v>43</v>
      </c>
      <c r="J82" s="13"/>
      <c r="K82" s="13">
        <f t="shared" si="13"/>
        <v>-1.3149999999999999</v>
      </c>
      <c r="L82" s="13"/>
      <c r="M82" s="13"/>
      <c r="N82" s="13"/>
      <c r="O82" s="13"/>
      <c r="P82" s="13"/>
      <c r="Q82" s="13">
        <v>0</v>
      </c>
      <c r="R82" s="13"/>
      <c r="S82" s="13">
        <f t="shared" si="14"/>
        <v>-0.26300000000000001</v>
      </c>
      <c r="T82" s="15"/>
      <c r="U82" s="9">
        <f t="shared" si="16"/>
        <v>0</v>
      </c>
      <c r="V82" s="15"/>
      <c r="W82" s="13"/>
      <c r="X82" s="2">
        <f t="shared" si="17"/>
        <v>0</v>
      </c>
      <c r="Y82" s="13">
        <f t="shared" si="15"/>
        <v>0</v>
      </c>
      <c r="Z82" s="13">
        <v>0</v>
      </c>
      <c r="AA82" s="13">
        <v>0</v>
      </c>
      <c r="AB82" s="13">
        <v>0</v>
      </c>
      <c r="AC82" s="13">
        <v>-0.56399999999999995</v>
      </c>
      <c r="AD82" s="13">
        <v>-0.54600000000000004</v>
      </c>
      <c r="AE82" s="13">
        <v>-0.54600000000000004</v>
      </c>
      <c r="AF82" s="13">
        <v>2.1366000000000001</v>
      </c>
      <c r="AG82" s="13">
        <v>3.7168000000000001</v>
      </c>
      <c r="AH82" s="13">
        <v>17.6312</v>
      </c>
      <c r="AI82" s="13">
        <v>9.4176000000000002</v>
      </c>
      <c r="AJ82" s="13">
        <v>2.6560000000000001</v>
      </c>
      <c r="AK82" s="13" t="s">
        <v>98</v>
      </c>
      <c r="AL82" s="2">
        <f t="shared" si="18"/>
        <v>0</v>
      </c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5">
      <c r="A83" s="13" t="s">
        <v>143</v>
      </c>
      <c r="B83" s="13" t="s">
        <v>42</v>
      </c>
      <c r="C83" s="13">
        <v>6.1479999999999997</v>
      </c>
      <c r="D83" s="13">
        <v>0.54200000000000004</v>
      </c>
      <c r="E83" s="13">
        <v>5.35</v>
      </c>
      <c r="F83" s="13"/>
      <c r="G83" s="14">
        <v>0</v>
      </c>
      <c r="H83" s="13">
        <v>55</v>
      </c>
      <c r="I83" s="13" t="s">
        <v>43</v>
      </c>
      <c r="J83" s="13">
        <v>7.8</v>
      </c>
      <c r="K83" s="13">
        <f t="shared" si="13"/>
        <v>-2.4500000000000002</v>
      </c>
      <c r="L83" s="13"/>
      <c r="M83" s="13"/>
      <c r="N83" s="13">
        <v>0</v>
      </c>
      <c r="O83" s="13"/>
      <c r="P83" s="13"/>
      <c r="Q83" s="13">
        <v>0</v>
      </c>
      <c r="R83" s="13"/>
      <c r="S83" s="13">
        <f t="shared" si="14"/>
        <v>1.0699999999999998</v>
      </c>
      <c r="T83" s="15"/>
      <c r="U83" s="9">
        <f t="shared" si="16"/>
        <v>0</v>
      </c>
      <c r="V83" s="15"/>
      <c r="W83" s="13"/>
      <c r="X83" s="2">
        <f t="shared" si="17"/>
        <v>0</v>
      </c>
      <c r="Y83" s="13">
        <f t="shared" si="15"/>
        <v>0</v>
      </c>
      <c r="Z83" s="13">
        <v>0.66749999999999998</v>
      </c>
      <c r="AA83" s="13">
        <v>0.89</v>
      </c>
      <c r="AB83" s="13">
        <v>8.9429999999999996</v>
      </c>
      <c r="AC83" s="13">
        <v>4.92</v>
      </c>
      <c r="AD83" s="13">
        <v>3.1023999999999998</v>
      </c>
      <c r="AE83" s="13">
        <v>4.2141999999999999</v>
      </c>
      <c r="AF83" s="13">
        <v>4.8220000000000001</v>
      </c>
      <c r="AG83" s="13">
        <v>4.1334</v>
      </c>
      <c r="AH83" s="13">
        <v>2.8662000000000001</v>
      </c>
      <c r="AI83" s="13">
        <v>2.1793999999999998</v>
      </c>
      <c r="AJ83" s="13">
        <v>0.41499999999999998</v>
      </c>
      <c r="AK83" s="13" t="s">
        <v>98</v>
      </c>
      <c r="AL83" s="2">
        <f t="shared" si="18"/>
        <v>0</v>
      </c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5">
      <c r="A84" s="13" t="s">
        <v>144</v>
      </c>
      <c r="B84" s="13" t="s">
        <v>42</v>
      </c>
      <c r="C84" s="13">
        <v>2.4220000000000002</v>
      </c>
      <c r="D84" s="13">
        <v>0.26</v>
      </c>
      <c r="E84" s="13">
        <v>2.6819999999999999</v>
      </c>
      <c r="F84" s="13"/>
      <c r="G84" s="14">
        <v>0</v>
      </c>
      <c r="H84" s="13">
        <v>55</v>
      </c>
      <c r="I84" s="13" t="s">
        <v>43</v>
      </c>
      <c r="J84" s="13">
        <v>3.9</v>
      </c>
      <c r="K84" s="13">
        <f t="shared" si="13"/>
        <v>-1.218</v>
      </c>
      <c r="L84" s="13"/>
      <c r="M84" s="13"/>
      <c r="N84" s="13">
        <v>0</v>
      </c>
      <c r="O84" s="13"/>
      <c r="P84" s="13"/>
      <c r="Q84" s="13">
        <v>0</v>
      </c>
      <c r="R84" s="13"/>
      <c r="S84" s="13">
        <f t="shared" si="14"/>
        <v>0.53639999999999999</v>
      </c>
      <c r="T84" s="15"/>
      <c r="U84" s="9">
        <f t="shared" si="16"/>
        <v>0</v>
      </c>
      <c r="V84" s="15"/>
      <c r="W84" s="13"/>
      <c r="X84" s="2">
        <f t="shared" si="17"/>
        <v>0</v>
      </c>
      <c r="Y84" s="13">
        <f t="shared" si="15"/>
        <v>0</v>
      </c>
      <c r="Z84" s="13">
        <v>0</v>
      </c>
      <c r="AA84" s="13">
        <v>0</v>
      </c>
      <c r="AB84" s="13">
        <v>0.53859999999999997</v>
      </c>
      <c r="AC84" s="13">
        <v>0.54239999999999999</v>
      </c>
      <c r="AD84" s="13">
        <v>4.0297999999999998</v>
      </c>
      <c r="AE84" s="13">
        <v>3.6432000000000002</v>
      </c>
      <c r="AF84" s="13">
        <v>2.7130000000000001</v>
      </c>
      <c r="AG84" s="13">
        <v>3.6234000000000002</v>
      </c>
      <c r="AH84" s="13">
        <v>2.1850000000000001</v>
      </c>
      <c r="AI84" s="13">
        <v>1.2827999999999999</v>
      </c>
      <c r="AJ84" s="13">
        <v>2.5895999999999999</v>
      </c>
      <c r="AK84" s="13" t="s">
        <v>98</v>
      </c>
      <c r="AL84" s="2">
        <f t="shared" si="18"/>
        <v>0</v>
      </c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5">
      <c r="A85" s="2" t="s">
        <v>145</v>
      </c>
      <c r="B85" s="2" t="s">
        <v>42</v>
      </c>
      <c r="C85" s="2">
        <v>75.831999999999994</v>
      </c>
      <c r="D85" s="2">
        <v>84.813000000000002</v>
      </c>
      <c r="E85" s="2">
        <v>58.301000000000002</v>
      </c>
      <c r="F85" s="2">
        <v>95.882999999999996</v>
      </c>
      <c r="G85" s="3">
        <v>1</v>
      </c>
      <c r="H85" s="2">
        <v>60</v>
      </c>
      <c r="I85" s="2" t="s">
        <v>43</v>
      </c>
      <c r="J85" s="2">
        <v>63.6</v>
      </c>
      <c r="K85" s="2">
        <f t="shared" si="13"/>
        <v>-5.2989999999999995</v>
      </c>
      <c r="L85" s="2"/>
      <c r="M85" s="2"/>
      <c r="N85" s="2">
        <v>0</v>
      </c>
      <c r="O85" s="2"/>
      <c r="P85" s="2"/>
      <c r="Q85" s="2">
        <v>20.719000000000001</v>
      </c>
      <c r="R85" s="2"/>
      <c r="S85" s="2">
        <f t="shared" si="14"/>
        <v>11.6602</v>
      </c>
      <c r="T85" s="9">
        <f>12*S85-R85-Q85-P85-O85-N85-F85</f>
        <v>23.320399999999992</v>
      </c>
      <c r="U85" s="9">
        <f t="shared" si="16"/>
        <v>23.320399999999992</v>
      </c>
      <c r="V85" s="9"/>
      <c r="W85" s="2"/>
      <c r="X85" s="2">
        <f t="shared" si="17"/>
        <v>11.999999999999998</v>
      </c>
      <c r="Y85" s="2">
        <f t="shared" si="15"/>
        <v>10</v>
      </c>
      <c r="Z85" s="2">
        <v>11.131</v>
      </c>
      <c r="AA85" s="2">
        <v>13.5086666666667</v>
      </c>
      <c r="AB85" s="2">
        <v>14.9842</v>
      </c>
      <c r="AC85" s="2">
        <v>7.5414000000000003</v>
      </c>
      <c r="AD85" s="2">
        <v>15.8062</v>
      </c>
      <c r="AE85" s="2">
        <v>18.590599999999998</v>
      </c>
      <c r="AF85" s="2">
        <v>8.9282000000000004</v>
      </c>
      <c r="AG85" s="2">
        <v>6.6647999999999996</v>
      </c>
      <c r="AH85" s="2">
        <v>9.7392000000000003</v>
      </c>
      <c r="AI85" s="2">
        <v>9.3482000000000003</v>
      </c>
      <c r="AJ85" s="2">
        <v>-0.42799999999999999</v>
      </c>
      <c r="AK85" s="2"/>
      <c r="AL85" s="2">
        <f t="shared" si="18"/>
        <v>23</v>
      </c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5">
      <c r="A86" s="2" t="s">
        <v>146</v>
      </c>
      <c r="B86" s="2" t="s">
        <v>47</v>
      </c>
      <c r="C86" s="2">
        <v>42</v>
      </c>
      <c r="D86" s="2">
        <v>25</v>
      </c>
      <c r="E86" s="2">
        <v>55</v>
      </c>
      <c r="F86" s="2">
        <v>1</v>
      </c>
      <c r="G86" s="3">
        <v>0.3</v>
      </c>
      <c r="H86" s="2">
        <v>40</v>
      </c>
      <c r="I86" s="2" t="s">
        <v>43</v>
      </c>
      <c r="J86" s="2">
        <v>56</v>
      </c>
      <c r="K86" s="2">
        <f t="shared" si="13"/>
        <v>-1</v>
      </c>
      <c r="L86" s="2"/>
      <c r="M86" s="2"/>
      <c r="N86" s="2">
        <v>46.75</v>
      </c>
      <c r="O86" s="2"/>
      <c r="P86" s="2"/>
      <c r="Q86" s="2">
        <v>62.25</v>
      </c>
      <c r="R86" s="2"/>
      <c r="S86" s="2">
        <f t="shared" si="14"/>
        <v>11</v>
      </c>
      <c r="T86" s="9">
        <f>12*S86-R86-Q86-P86-O86-N86-F86</f>
        <v>22</v>
      </c>
      <c r="U86" s="9">
        <v>0</v>
      </c>
      <c r="V86" s="9">
        <v>0</v>
      </c>
      <c r="W86" s="2" t="s">
        <v>158</v>
      </c>
      <c r="X86" s="2">
        <f t="shared" si="17"/>
        <v>10</v>
      </c>
      <c r="Y86" s="2">
        <f t="shared" si="15"/>
        <v>10</v>
      </c>
      <c r="Z86" s="2">
        <v>8.25</v>
      </c>
      <c r="AA86" s="2">
        <v>8.3333333333333304</v>
      </c>
      <c r="AB86" s="2">
        <v>8.6</v>
      </c>
      <c r="AC86" s="2">
        <v>11.8</v>
      </c>
      <c r="AD86" s="2">
        <v>3.8</v>
      </c>
      <c r="AE86" s="2">
        <v>7</v>
      </c>
      <c r="AF86" s="2">
        <v>10</v>
      </c>
      <c r="AG86" s="2">
        <v>9</v>
      </c>
      <c r="AH86" s="2">
        <v>10</v>
      </c>
      <c r="AI86" s="2">
        <v>6.4</v>
      </c>
      <c r="AJ86" s="2">
        <v>11.8</v>
      </c>
      <c r="AK86" s="10" t="s">
        <v>161</v>
      </c>
      <c r="AL86" s="2">
        <f t="shared" si="18"/>
        <v>0</v>
      </c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5">
      <c r="A87" s="2" t="s">
        <v>147</v>
      </c>
      <c r="B87" s="2" t="s">
        <v>47</v>
      </c>
      <c r="C87" s="2">
        <v>60</v>
      </c>
      <c r="D87" s="2">
        <v>24</v>
      </c>
      <c r="E87" s="2">
        <v>53</v>
      </c>
      <c r="F87" s="2">
        <v>17</v>
      </c>
      <c r="G87" s="3">
        <v>0.3</v>
      </c>
      <c r="H87" s="2">
        <v>40</v>
      </c>
      <c r="I87" s="2" t="s">
        <v>43</v>
      </c>
      <c r="J87" s="2">
        <v>56</v>
      </c>
      <c r="K87" s="2">
        <f t="shared" si="13"/>
        <v>-3</v>
      </c>
      <c r="L87" s="2"/>
      <c r="M87" s="2"/>
      <c r="N87" s="2">
        <v>25.75</v>
      </c>
      <c r="O87" s="2"/>
      <c r="P87" s="2"/>
      <c r="Q87" s="2">
        <v>63.25</v>
      </c>
      <c r="R87" s="2"/>
      <c r="S87" s="2">
        <f t="shared" si="14"/>
        <v>10.6</v>
      </c>
      <c r="T87" s="9">
        <f>12*S87-R87-Q87-P87-O87-N87-F87</f>
        <v>21.199999999999989</v>
      </c>
      <c r="U87" s="9">
        <v>0</v>
      </c>
      <c r="V87" s="9">
        <v>0</v>
      </c>
      <c r="W87" s="2" t="s">
        <v>158</v>
      </c>
      <c r="X87" s="2">
        <f t="shared" si="17"/>
        <v>10</v>
      </c>
      <c r="Y87" s="2">
        <f t="shared" si="15"/>
        <v>10</v>
      </c>
      <c r="Z87" s="2">
        <v>8.25</v>
      </c>
      <c r="AA87" s="2">
        <v>8.3333333333333304</v>
      </c>
      <c r="AB87" s="2">
        <v>16.2</v>
      </c>
      <c r="AC87" s="2">
        <v>17</v>
      </c>
      <c r="AD87" s="2">
        <v>8</v>
      </c>
      <c r="AE87" s="2">
        <v>10</v>
      </c>
      <c r="AF87" s="2">
        <v>11.4</v>
      </c>
      <c r="AG87" s="2">
        <v>9</v>
      </c>
      <c r="AH87" s="2">
        <v>7.6</v>
      </c>
      <c r="AI87" s="2">
        <v>7.2</v>
      </c>
      <c r="AJ87" s="2">
        <v>13.8</v>
      </c>
      <c r="AK87" s="10" t="s">
        <v>161</v>
      </c>
      <c r="AL87" s="2">
        <f t="shared" si="18"/>
        <v>0</v>
      </c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5">
      <c r="A88" s="2" t="s">
        <v>148</v>
      </c>
      <c r="B88" s="2" t="s">
        <v>47</v>
      </c>
      <c r="C88" s="2">
        <v>362</v>
      </c>
      <c r="D88" s="2"/>
      <c r="E88" s="2">
        <v>247</v>
      </c>
      <c r="F88" s="2">
        <v>29</v>
      </c>
      <c r="G88" s="3">
        <v>0.3</v>
      </c>
      <c r="H88" s="2">
        <v>40</v>
      </c>
      <c r="I88" s="2" t="s">
        <v>43</v>
      </c>
      <c r="J88" s="2">
        <v>241</v>
      </c>
      <c r="K88" s="2">
        <f t="shared" si="13"/>
        <v>6</v>
      </c>
      <c r="L88" s="2"/>
      <c r="M88" s="2"/>
      <c r="N88" s="2">
        <v>0</v>
      </c>
      <c r="O88" s="2"/>
      <c r="P88" s="2"/>
      <c r="Q88" s="2">
        <v>200</v>
      </c>
      <c r="R88" s="2"/>
      <c r="S88" s="2">
        <f t="shared" si="14"/>
        <v>49.4</v>
      </c>
      <c r="T88" s="9">
        <f>12*S88-R88-Q88-P88-O88-N88-F88</f>
        <v>363.79999999999995</v>
      </c>
      <c r="U88" s="9">
        <v>100</v>
      </c>
      <c r="V88" s="9">
        <v>100</v>
      </c>
      <c r="W88" s="2" t="s">
        <v>158</v>
      </c>
      <c r="X88" s="2">
        <f t="shared" si="17"/>
        <v>6.6599190283400809</v>
      </c>
      <c r="Y88" s="2">
        <f t="shared" si="15"/>
        <v>4.6356275303643724</v>
      </c>
      <c r="Z88" s="2">
        <v>52.25</v>
      </c>
      <c r="AA88" s="2">
        <v>63.6666666666667</v>
      </c>
      <c r="AB88" s="2">
        <v>79.2</v>
      </c>
      <c r="AC88" s="2">
        <v>53</v>
      </c>
      <c r="AD88" s="2">
        <v>43.4</v>
      </c>
      <c r="AE88" s="2">
        <v>39.200000000000003</v>
      </c>
      <c r="AF88" s="2">
        <v>37.6</v>
      </c>
      <c r="AG88" s="2">
        <v>38.4</v>
      </c>
      <c r="AH88" s="2">
        <v>70.599999999999994</v>
      </c>
      <c r="AI88" s="2">
        <v>80</v>
      </c>
      <c r="AJ88" s="2">
        <v>18.399999999999999</v>
      </c>
      <c r="AK88" s="10" t="s">
        <v>52</v>
      </c>
      <c r="AL88" s="2">
        <f t="shared" si="18"/>
        <v>30</v>
      </c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5">
      <c r="A89" s="20" t="s">
        <v>149</v>
      </c>
      <c r="B89" s="20" t="s">
        <v>47</v>
      </c>
      <c r="C89" s="20">
        <v>67</v>
      </c>
      <c r="D89" s="21">
        <v>266</v>
      </c>
      <c r="E89" s="17">
        <v>132</v>
      </c>
      <c r="F89" s="17">
        <v>182</v>
      </c>
      <c r="G89" s="22">
        <v>0</v>
      </c>
      <c r="H89" s="20">
        <v>40</v>
      </c>
      <c r="I89" s="20" t="s">
        <v>150</v>
      </c>
      <c r="J89" s="20">
        <v>133</v>
      </c>
      <c r="K89" s="20">
        <f t="shared" si="13"/>
        <v>-1</v>
      </c>
      <c r="L89" s="20"/>
      <c r="M89" s="20"/>
      <c r="N89" s="20"/>
      <c r="O89" s="20"/>
      <c r="P89" s="20"/>
      <c r="Q89" s="20">
        <v>0</v>
      </c>
      <c r="R89" s="20"/>
      <c r="S89" s="20">
        <f t="shared" si="14"/>
        <v>26.4</v>
      </c>
      <c r="T89" s="23"/>
      <c r="U89" s="9">
        <f t="shared" si="16"/>
        <v>0</v>
      </c>
      <c r="V89" s="23"/>
      <c r="W89" s="20"/>
      <c r="X89" s="2">
        <f t="shared" si="17"/>
        <v>6.8939393939393945</v>
      </c>
      <c r="Y89" s="20">
        <f t="shared" si="15"/>
        <v>6.8939393939393945</v>
      </c>
      <c r="Z89" s="20">
        <v>36.5</v>
      </c>
      <c r="AA89" s="20">
        <v>30</v>
      </c>
      <c r="AB89" s="20">
        <v>14.4</v>
      </c>
      <c r="AC89" s="20">
        <v>26.4</v>
      </c>
      <c r="AD89" s="20">
        <v>24</v>
      </c>
      <c r="AE89" s="20">
        <v>29.2</v>
      </c>
      <c r="AF89" s="20">
        <v>35.6</v>
      </c>
      <c r="AG89" s="20">
        <v>38.4</v>
      </c>
      <c r="AH89" s="20">
        <v>40</v>
      </c>
      <c r="AI89" s="20">
        <v>36.799999999999997</v>
      </c>
      <c r="AJ89" s="20">
        <v>37.6</v>
      </c>
      <c r="AK89" s="21" t="s">
        <v>151</v>
      </c>
      <c r="AL89" s="2">
        <f t="shared" si="18"/>
        <v>0</v>
      </c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5">
      <c r="A90" s="2" t="s">
        <v>152</v>
      </c>
      <c r="B90" s="2" t="s">
        <v>47</v>
      </c>
      <c r="C90" s="2">
        <v>307</v>
      </c>
      <c r="D90" s="2">
        <v>210</v>
      </c>
      <c r="E90" s="2">
        <v>259</v>
      </c>
      <c r="F90" s="2">
        <v>189</v>
      </c>
      <c r="G90" s="3">
        <v>0.3</v>
      </c>
      <c r="H90" s="2">
        <v>40</v>
      </c>
      <c r="I90" s="2" t="s">
        <v>43</v>
      </c>
      <c r="J90" s="2">
        <v>279</v>
      </c>
      <c r="K90" s="2">
        <f t="shared" si="13"/>
        <v>-20</v>
      </c>
      <c r="L90" s="2"/>
      <c r="M90" s="2"/>
      <c r="N90" s="2">
        <v>0</v>
      </c>
      <c r="O90" s="2"/>
      <c r="P90" s="2"/>
      <c r="Q90" s="2">
        <v>329</v>
      </c>
      <c r="R90" s="2"/>
      <c r="S90" s="2">
        <f t="shared" si="14"/>
        <v>51.8</v>
      </c>
      <c r="T90" s="9">
        <f>12*S90-R90-Q90-P90-O90-N90-F90</f>
        <v>103.59999999999991</v>
      </c>
      <c r="U90" s="9">
        <f t="shared" si="16"/>
        <v>103.59999999999991</v>
      </c>
      <c r="V90" s="9"/>
      <c r="W90" s="2"/>
      <c r="X90" s="2">
        <f t="shared" si="17"/>
        <v>11.999999999999998</v>
      </c>
      <c r="Y90" s="2">
        <f t="shared" si="15"/>
        <v>10</v>
      </c>
      <c r="Z90" s="2">
        <v>58.25</v>
      </c>
      <c r="AA90" s="2">
        <v>59.3333333333333</v>
      </c>
      <c r="AB90" s="2">
        <v>92.8</v>
      </c>
      <c r="AC90" s="2">
        <v>62.2</v>
      </c>
      <c r="AD90" s="2">
        <v>54.8</v>
      </c>
      <c r="AE90" s="2">
        <v>59.8</v>
      </c>
      <c r="AF90" s="2">
        <v>69.2</v>
      </c>
      <c r="AG90" s="2">
        <v>66</v>
      </c>
      <c r="AH90" s="2">
        <v>99.4</v>
      </c>
      <c r="AI90" s="2">
        <v>111.6</v>
      </c>
      <c r="AJ90" s="2">
        <v>27</v>
      </c>
      <c r="AK90" s="2" t="s">
        <v>52</v>
      </c>
      <c r="AL90" s="2">
        <f t="shared" si="18"/>
        <v>31</v>
      </c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5">
      <c r="A91" s="2" t="s">
        <v>153</v>
      </c>
      <c r="B91" s="2" t="s">
        <v>47</v>
      </c>
      <c r="C91" s="2">
        <v>341</v>
      </c>
      <c r="D91" s="2">
        <v>398</v>
      </c>
      <c r="E91" s="2">
        <v>287</v>
      </c>
      <c r="F91" s="2">
        <v>392</v>
      </c>
      <c r="G91" s="3">
        <v>0.3</v>
      </c>
      <c r="H91" s="2">
        <v>40</v>
      </c>
      <c r="I91" s="2" t="s">
        <v>43</v>
      </c>
      <c r="J91" s="2">
        <v>291</v>
      </c>
      <c r="K91" s="2">
        <f t="shared" si="13"/>
        <v>-4</v>
      </c>
      <c r="L91" s="2"/>
      <c r="M91" s="2"/>
      <c r="N91" s="2">
        <v>0</v>
      </c>
      <c r="O91" s="2"/>
      <c r="P91" s="2"/>
      <c r="Q91" s="2">
        <v>182</v>
      </c>
      <c r="R91" s="2"/>
      <c r="S91" s="2">
        <f t="shared" si="14"/>
        <v>57.4</v>
      </c>
      <c r="T91" s="9">
        <f>12*S91-R91-Q91-P91-O91-N91-F91</f>
        <v>114.79999999999995</v>
      </c>
      <c r="U91" s="9">
        <f t="shared" si="16"/>
        <v>114.79999999999995</v>
      </c>
      <c r="V91" s="9"/>
      <c r="W91" s="2"/>
      <c r="X91" s="2">
        <f t="shared" si="17"/>
        <v>12</v>
      </c>
      <c r="Y91" s="2">
        <f t="shared" si="15"/>
        <v>10</v>
      </c>
      <c r="Z91" s="2">
        <v>60.75</v>
      </c>
      <c r="AA91" s="2">
        <v>60.6666666666667</v>
      </c>
      <c r="AB91" s="2">
        <v>156.6</v>
      </c>
      <c r="AC91" s="2">
        <v>130.4</v>
      </c>
      <c r="AD91" s="2">
        <v>138.19999999999999</v>
      </c>
      <c r="AE91" s="2">
        <v>151.6</v>
      </c>
      <c r="AF91" s="2">
        <v>176.2</v>
      </c>
      <c r="AG91" s="2">
        <v>180.8</v>
      </c>
      <c r="AH91" s="2">
        <v>191.2</v>
      </c>
      <c r="AI91" s="2">
        <v>171</v>
      </c>
      <c r="AJ91" s="2">
        <v>22.6</v>
      </c>
      <c r="AK91" s="10" t="s">
        <v>52</v>
      </c>
      <c r="AL91" s="2">
        <f t="shared" si="18"/>
        <v>34</v>
      </c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5">
      <c r="A92" s="2" t="s">
        <v>154</v>
      </c>
      <c r="B92" s="2" t="s">
        <v>42</v>
      </c>
      <c r="C92" s="2">
        <v>15.874000000000001</v>
      </c>
      <c r="D92" s="2">
        <v>164.785</v>
      </c>
      <c r="E92" s="2">
        <v>111.726</v>
      </c>
      <c r="F92" s="2">
        <v>59.73</v>
      </c>
      <c r="G92" s="3">
        <v>1</v>
      </c>
      <c r="H92" s="2">
        <v>45</v>
      </c>
      <c r="I92" s="2" t="s">
        <v>43</v>
      </c>
      <c r="J92" s="2">
        <v>125.3</v>
      </c>
      <c r="K92" s="2">
        <f t="shared" si="13"/>
        <v>-13.573999999999998</v>
      </c>
      <c r="L92" s="2"/>
      <c r="M92" s="2"/>
      <c r="N92" s="2">
        <v>0</v>
      </c>
      <c r="O92" s="2"/>
      <c r="P92" s="2"/>
      <c r="Q92" s="2">
        <v>141.3768</v>
      </c>
      <c r="R92" s="2"/>
      <c r="S92" s="2">
        <f t="shared" si="14"/>
        <v>22.345199999999998</v>
      </c>
      <c r="T92" s="9">
        <f>12*S92-R92-Q92-P92-O92-N92-F92</f>
        <v>67.03559999999996</v>
      </c>
      <c r="U92" s="9">
        <v>0</v>
      </c>
      <c r="V92" s="9">
        <v>0</v>
      </c>
      <c r="W92" s="2" t="s">
        <v>159</v>
      </c>
      <c r="X92" s="2">
        <f t="shared" si="17"/>
        <v>9</v>
      </c>
      <c r="Y92" s="2">
        <f t="shared" si="15"/>
        <v>9</v>
      </c>
      <c r="Z92" s="2">
        <v>13.65875</v>
      </c>
      <c r="AA92" s="2">
        <v>15.988</v>
      </c>
      <c r="AB92" s="2">
        <v>10.2174</v>
      </c>
      <c r="AC92" s="2">
        <v>10.2584</v>
      </c>
      <c r="AD92" s="2">
        <v>17.4802</v>
      </c>
      <c r="AE92" s="2">
        <v>17.549199999999999</v>
      </c>
      <c r="AF92" s="2">
        <v>14.0664</v>
      </c>
      <c r="AG92" s="2">
        <v>15.401400000000001</v>
      </c>
      <c r="AH92" s="2">
        <v>16.5014</v>
      </c>
      <c r="AI92" s="2">
        <v>15.6694</v>
      </c>
      <c r="AJ92" s="2">
        <v>17.667400000000001</v>
      </c>
      <c r="AK92" s="10" t="s">
        <v>161</v>
      </c>
      <c r="AL92" s="2">
        <f t="shared" si="18"/>
        <v>0</v>
      </c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5">
      <c r="A93" s="2" t="s">
        <v>155</v>
      </c>
      <c r="B93" s="2" t="s">
        <v>47</v>
      </c>
      <c r="C93" s="2">
        <v>93</v>
      </c>
      <c r="D93" s="2">
        <v>54</v>
      </c>
      <c r="E93" s="2">
        <v>75</v>
      </c>
      <c r="F93" s="2">
        <v>61</v>
      </c>
      <c r="G93" s="3">
        <v>0.33</v>
      </c>
      <c r="H93" s="2">
        <v>40</v>
      </c>
      <c r="I93" s="2" t="s">
        <v>43</v>
      </c>
      <c r="J93" s="2">
        <v>73</v>
      </c>
      <c r="K93" s="2">
        <f t="shared" si="13"/>
        <v>2</v>
      </c>
      <c r="L93" s="2"/>
      <c r="M93" s="2"/>
      <c r="N93" s="2">
        <v>0</v>
      </c>
      <c r="O93" s="2"/>
      <c r="P93" s="2"/>
      <c r="Q93" s="2">
        <v>50</v>
      </c>
      <c r="R93" s="2"/>
      <c r="S93" s="2">
        <f t="shared" si="14"/>
        <v>15</v>
      </c>
      <c r="T93" s="9">
        <f>12*S93-R93-Q93-P93-O93-N93-F93</f>
        <v>69</v>
      </c>
      <c r="U93" s="9">
        <v>0</v>
      </c>
      <c r="V93" s="9">
        <v>0</v>
      </c>
      <c r="W93" s="2" t="s">
        <v>158</v>
      </c>
      <c r="X93" s="2">
        <f t="shared" si="17"/>
        <v>7.4</v>
      </c>
      <c r="Y93" s="2">
        <f t="shared" si="15"/>
        <v>7.4</v>
      </c>
      <c r="Z93" s="2">
        <v>8.25</v>
      </c>
      <c r="AA93" s="2">
        <v>8.6666666666666696</v>
      </c>
      <c r="AB93" s="2">
        <v>14.8</v>
      </c>
      <c r="AC93" s="2">
        <v>18.399999999999999</v>
      </c>
      <c r="AD93" s="2">
        <v>18.2</v>
      </c>
      <c r="AE93" s="2">
        <v>22.2</v>
      </c>
      <c r="AF93" s="2">
        <v>22.2</v>
      </c>
      <c r="AG93" s="2">
        <v>19.8</v>
      </c>
      <c r="AH93" s="2">
        <v>20</v>
      </c>
      <c r="AI93" s="2">
        <v>22.8</v>
      </c>
      <c r="AJ93" s="2">
        <v>38.4</v>
      </c>
      <c r="AK93" s="10" t="s">
        <v>161</v>
      </c>
      <c r="AL93" s="2">
        <f t="shared" si="18"/>
        <v>0</v>
      </c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5">
      <c r="A94" s="2" t="s">
        <v>156</v>
      </c>
      <c r="B94" s="2" t="s">
        <v>47</v>
      </c>
      <c r="C94" s="2">
        <v>55</v>
      </c>
      <c r="D94" s="2"/>
      <c r="E94" s="2">
        <v>11</v>
      </c>
      <c r="F94" s="2">
        <v>39</v>
      </c>
      <c r="G94" s="3">
        <v>0.33</v>
      </c>
      <c r="H94" s="2">
        <v>50</v>
      </c>
      <c r="I94" s="2" t="s">
        <v>43</v>
      </c>
      <c r="J94" s="2">
        <v>11</v>
      </c>
      <c r="K94" s="2">
        <f t="shared" si="13"/>
        <v>0</v>
      </c>
      <c r="L94" s="2"/>
      <c r="M94" s="2"/>
      <c r="N94" s="2">
        <v>0</v>
      </c>
      <c r="O94" s="2"/>
      <c r="P94" s="2"/>
      <c r="Q94" s="2">
        <v>0</v>
      </c>
      <c r="R94" s="2"/>
      <c r="S94" s="2">
        <f t="shared" si="14"/>
        <v>2.2000000000000002</v>
      </c>
      <c r="T94" s="9"/>
      <c r="U94" s="9">
        <f t="shared" si="16"/>
        <v>0</v>
      </c>
      <c r="V94" s="9"/>
      <c r="W94" s="2"/>
      <c r="X94" s="2">
        <f t="shared" si="17"/>
        <v>17.727272727272727</v>
      </c>
      <c r="Y94" s="2">
        <f t="shared" si="15"/>
        <v>17.727272727272727</v>
      </c>
      <c r="Z94" s="2">
        <v>2.5</v>
      </c>
      <c r="AA94" s="2">
        <v>2.3333333333333299</v>
      </c>
      <c r="AB94" s="2">
        <v>5.8</v>
      </c>
      <c r="AC94" s="2">
        <v>12.6</v>
      </c>
      <c r="AD94" s="2">
        <v>26.4</v>
      </c>
      <c r="AE94" s="2">
        <v>20.2</v>
      </c>
      <c r="AF94" s="2">
        <v>7.2</v>
      </c>
      <c r="AG94" s="2">
        <v>6.8</v>
      </c>
      <c r="AH94" s="2">
        <v>6.2</v>
      </c>
      <c r="AI94" s="2">
        <v>5.6</v>
      </c>
      <c r="AJ94" s="2">
        <v>6.4</v>
      </c>
      <c r="AK94" s="19" t="s">
        <v>157</v>
      </c>
      <c r="AL94" s="2">
        <f t="shared" si="18"/>
        <v>0</v>
      </c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5">
      <c r="A95" s="2"/>
      <c r="B95" s="2"/>
      <c r="C95" s="2"/>
      <c r="D95" s="2"/>
      <c r="E95" s="2"/>
      <c r="F95" s="2"/>
      <c r="G95" s="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5">
      <c r="A96" s="2"/>
      <c r="B96" s="2"/>
      <c r="C96" s="2"/>
      <c r="D96" s="2"/>
      <c r="E96" s="2"/>
      <c r="F96" s="2"/>
      <c r="G96" s="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5">
      <c r="A97" s="2"/>
      <c r="B97" s="2"/>
      <c r="C97" s="2"/>
      <c r="D97" s="2"/>
      <c r="E97" s="2"/>
      <c r="F97" s="2"/>
      <c r="G97" s="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5">
      <c r="A98" s="2"/>
      <c r="B98" s="2"/>
      <c r="C98" s="2"/>
      <c r="D98" s="2"/>
      <c r="E98" s="2"/>
      <c r="F98" s="2"/>
      <c r="G98" s="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5">
      <c r="A99" s="2"/>
      <c r="B99" s="2"/>
      <c r="C99" s="2"/>
      <c r="D99" s="2"/>
      <c r="E99" s="2"/>
      <c r="F99" s="2"/>
      <c r="G99" s="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5">
      <c r="A100" s="2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x14ac:dyDescent="0.25">
      <c r="A101" s="2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x14ac:dyDescent="0.25">
      <c r="A102" s="2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 x14ac:dyDescent="0.25">
      <c r="A103" s="2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 x14ac:dyDescent="0.25">
      <c r="A104" s="2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 x14ac:dyDescent="0.25">
      <c r="A105" s="2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 x14ac:dyDescent="0.25">
      <c r="A106" s="2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x14ac:dyDescent="0.25">
      <c r="A107" s="2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x14ac:dyDescent="0.25">
      <c r="A108" s="2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x14ac:dyDescent="0.25">
      <c r="A109" s="2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 x14ac:dyDescent="0.25">
      <c r="A110" s="2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x14ac:dyDescent="0.25">
      <c r="A111" s="2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 x14ac:dyDescent="0.25">
      <c r="A112" s="2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x14ac:dyDescent="0.25">
      <c r="A113" s="2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 x14ac:dyDescent="0.25">
      <c r="A114" s="2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 x14ac:dyDescent="0.25">
      <c r="A115" s="2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 x14ac:dyDescent="0.25">
      <c r="A116" s="2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 x14ac:dyDescent="0.25">
      <c r="A117" s="2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 x14ac:dyDescent="0.25">
      <c r="A118" s="2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 x14ac:dyDescent="0.25">
      <c r="A119" s="2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 x14ac:dyDescent="0.25">
      <c r="A120" s="2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 x14ac:dyDescent="0.25">
      <c r="A121" s="2"/>
      <c r="B121" s="2"/>
      <c r="C121" s="2"/>
      <c r="D121" s="2"/>
      <c r="E121" s="2"/>
      <c r="F121" s="2"/>
      <c r="G121" s="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 x14ac:dyDescent="0.25">
      <c r="A122" s="2"/>
      <c r="B122" s="2"/>
      <c r="C122" s="2"/>
      <c r="D122" s="2"/>
      <c r="E122" s="2"/>
      <c r="F122" s="2"/>
      <c r="G122" s="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 x14ac:dyDescent="0.25">
      <c r="A123" s="2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 x14ac:dyDescent="0.25">
      <c r="A124" s="2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 x14ac:dyDescent="0.25">
      <c r="A125" s="2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 x14ac:dyDescent="0.25">
      <c r="A126" s="2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 x14ac:dyDescent="0.25">
      <c r="A127" s="2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 x14ac:dyDescent="0.25">
      <c r="A128" s="2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1:51" x14ac:dyDescent="0.25">
      <c r="A129" s="2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1:51" x14ac:dyDescent="0.25">
      <c r="A130" s="2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  <row r="131" spans="1:51" x14ac:dyDescent="0.25">
      <c r="A131" s="2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</row>
    <row r="132" spans="1:51" x14ac:dyDescent="0.25">
      <c r="A132" s="2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</row>
    <row r="133" spans="1:51" x14ac:dyDescent="0.25">
      <c r="A133" s="2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</row>
    <row r="134" spans="1:51" x14ac:dyDescent="0.25">
      <c r="A134" s="2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</row>
    <row r="135" spans="1:51" x14ac:dyDescent="0.25">
      <c r="A135" s="2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</row>
    <row r="136" spans="1:51" x14ac:dyDescent="0.25">
      <c r="A136" s="2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</row>
    <row r="137" spans="1:51" x14ac:dyDescent="0.25">
      <c r="A137" s="2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</row>
    <row r="138" spans="1:51" x14ac:dyDescent="0.25">
      <c r="A138" s="2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</row>
    <row r="139" spans="1:51" x14ac:dyDescent="0.25">
      <c r="A139" s="2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</row>
    <row r="140" spans="1:51" x14ac:dyDescent="0.25">
      <c r="A140" s="2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</row>
    <row r="141" spans="1:51" x14ac:dyDescent="0.25">
      <c r="A141" s="2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</row>
    <row r="142" spans="1:51" x14ac:dyDescent="0.25">
      <c r="A142" s="2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</row>
    <row r="143" spans="1:51" x14ac:dyDescent="0.25">
      <c r="A143" s="2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</row>
    <row r="144" spans="1:51" x14ac:dyDescent="0.25">
      <c r="A144" s="2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</row>
    <row r="145" spans="1:51" x14ac:dyDescent="0.25">
      <c r="A145" s="2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</row>
    <row r="146" spans="1:51" x14ac:dyDescent="0.25">
      <c r="A146" s="2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</row>
    <row r="147" spans="1:51" x14ac:dyDescent="0.25">
      <c r="A147" s="2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</row>
    <row r="148" spans="1:51" x14ac:dyDescent="0.25">
      <c r="A148" s="2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</row>
    <row r="149" spans="1:51" x14ac:dyDescent="0.25">
      <c r="A149" s="2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</row>
    <row r="150" spans="1:51" x14ac:dyDescent="0.25">
      <c r="A150" s="2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</row>
    <row r="151" spans="1:51" x14ac:dyDescent="0.25">
      <c r="A151" s="2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</row>
    <row r="152" spans="1:51" x14ac:dyDescent="0.25">
      <c r="A152" s="2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</row>
    <row r="153" spans="1:51" x14ac:dyDescent="0.25">
      <c r="A153" s="2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</row>
    <row r="154" spans="1:51" x14ac:dyDescent="0.25">
      <c r="A154" s="2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</row>
    <row r="155" spans="1:51" x14ac:dyDescent="0.25">
      <c r="A155" s="2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</row>
    <row r="156" spans="1:51" x14ac:dyDescent="0.25">
      <c r="A156" s="2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</row>
    <row r="157" spans="1:51" x14ac:dyDescent="0.25">
      <c r="A157" s="2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</row>
    <row r="158" spans="1:51" x14ac:dyDescent="0.25">
      <c r="A158" s="2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</row>
    <row r="159" spans="1:51" x14ac:dyDescent="0.25">
      <c r="A159" s="2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</row>
    <row r="160" spans="1:51" x14ac:dyDescent="0.25">
      <c r="A160" s="2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</row>
    <row r="161" spans="1:51" x14ac:dyDescent="0.25">
      <c r="A161" s="2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</row>
    <row r="162" spans="1:51" x14ac:dyDescent="0.25">
      <c r="A162" s="2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</row>
    <row r="163" spans="1:51" x14ac:dyDescent="0.25">
      <c r="A163" s="2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</row>
    <row r="164" spans="1:51" x14ac:dyDescent="0.25">
      <c r="A164" s="2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</row>
    <row r="165" spans="1:51" x14ac:dyDescent="0.25">
      <c r="A165" s="2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</row>
    <row r="166" spans="1:51" x14ac:dyDescent="0.25">
      <c r="A166" s="2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</row>
    <row r="167" spans="1:51" x14ac:dyDescent="0.25">
      <c r="A167" s="2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</row>
    <row r="168" spans="1:51" x14ac:dyDescent="0.25">
      <c r="A168" s="2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</row>
    <row r="169" spans="1:51" x14ac:dyDescent="0.25">
      <c r="A169" s="2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</row>
    <row r="170" spans="1:51" x14ac:dyDescent="0.25">
      <c r="A170" s="2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</row>
    <row r="171" spans="1:51" x14ac:dyDescent="0.25">
      <c r="A171" s="2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</row>
    <row r="172" spans="1:51" x14ac:dyDescent="0.25">
      <c r="A172" s="2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</row>
    <row r="173" spans="1:51" x14ac:dyDescent="0.25">
      <c r="A173" s="2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</row>
    <row r="174" spans="1:51" x14ac:dyDescent="0.25">
      <c r="A174" s="2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</row>
    <row r="175" spans="1:51" x14ac:dyDescent="0.25">
      <c r="A175" s="2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</row>
    <row r="176" spans="1:51" x14ac:dyDescent="0.25">
      <c r="A176" s="2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</row>
    <row r="177" spans="1:51" x14ac:dyDescent="0.25">
      <c r="A177" s="2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</row>
    <row r="178" spans="1:51" x14ac:dyDescent="0.25">
      <c r="A178" s="2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</row>
    <row r="179" spans="1:51" x14ac:dyDescent="0.25">
      <c r="A179" s="2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</row>
    <row r="180" spans="1:51" x14ac:dyDescent="0.25">
      <c r="A180" s="2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</row>
    <row r="181" spans="1:51" x14ac:dyDescent="0.25">
      <c r="A181" s="2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</row>
    <row r="182" spans="1:51" x14ac:dyDescent="0.25">
      <c r="A182" s="2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</row>
    <row r="183" spans="1:51" x14ac:dyDescent="0.25">
      <c r="A183" s="2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</row>
    <row r="184" spans="1:51" x14ac:dyDescent="0.25">
      <c r="A184" s="2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</row>
    <row r="185" spans="1:51" x14ac:dyDescent="0.25">
      <c r="A185" s="2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</row>
    <row r="186" spans="1:51" x14ac:dyDescent="0.25">
      <c r="A186" s="2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</row>
    <row r="187" spans="1:51" x14ac:dyDescent="0.25">
      <c r="A187" s="2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</row>
    <row r="188" spans="1:51" x14ac:dyDescent="0.25">
      <c r="A188" s="2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</row>
    <row r="189" spans="1:51" x14ac:dyDescent="0.25">
      <c r="A189" s="2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</row>
    <row r="190" spans="1:51" x14ac:dyDescent="0.25">
      <c r="A190" s="2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</row>
    <row r="191" spans="1:51" x14ac:dyDescent="0.25">
      <c r="A191" s="2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</row>
    <row r="192" spans="1:51" x14ac:dyDescent="0.25">
      <c r="A192" s="2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</row>
    <row r="193" spans="1:51" x14ac:dyDescent="0.25">
      <c r="A193" s="2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</row>
    <row r="194" spans="1:51" x14ac:dyDescent="0.25">
      <c r="A194" s="2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</row>
    <row r="195" spans="1:51" x14ac:dyDescent="0.25">
      <c r="A195" s="2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</row>
    <row r="196" spans="1:51" x14ac:dyDescent="0.25">
      <c r="A196" s="2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</row>
    <row r="197" spans="1:51" x14ac:dyDescent="0.25">
      <c r="A197" s="2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</row>
    <row r="198" spans="1:51" x14ac:dyDescent="0.25">
      <c r="A198" s="2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</row>
    <row r="199" spans="1:51" x14ac:dyDescent="0.25">
      <c r="A199" s="2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</row>
    <row r="200" spans="1:51" x14ac:dyDescent="0.25">
      <c r="A200" s="2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</row>
    <row r="201" spans="1:51" x14ac:dyDescent="0.25">
      <c r="A201" s="2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</row>
    <row r="202" spans="1:51" x14ac:dyDescent="0.25">
      <c r="A202" s="2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</row>
    <row r="203" spans="1:51" x14ac:dyDescent="0.25">
      <c r="A203" s="2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</row>
    <row r="204" spans="1:51" x14ac:dyDescent="0.25">
      <c r="A204" s="2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</row>
    <row r="205" spans="1:51" x14ac:dyDescent="0.25">
      <c r="A205" s="2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</row>
    <row r="206" spans="1:51" x14ac:dyDescent="0.25">
      <c r="A206" s="2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</row>
    <row r="207" spans="1:51" x14ac:dyDescent="0.25">
      <c r="A207" s="2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</row>
    <row r="208" spans="1:51" x14ac:dyDescent="0.25">
      <c r="A208" s="2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</row>
    <row r="209" spans="1:51" x14ac:dyDescent="0.25">
      <c r="A209" s="2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</row>
    <row r="210" spans="1:51" x14ac:dyDescent="0.25">
      <c r="A210" s="2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</row>
    <row r="211" spans="1:51" x14ac:dyDescent="0.25">
      <c r="A211" s="2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</row>
    <row r="212" spans="1:51" x14ac:dyDescent="0.25">
      <c r="A212" s="2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</row>
    <row r="213" spans="1:51" x14ac:dyDescent="0.25">
      <c r="A213" s="2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</row>
    <row r="214" spans="1:51" x14ac:dyDescent="0.25">
      <c r="A214" s="2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</row>
    <row r="215" spans="1:51" x14ac:dyDescent="0.25">
      <c r="A215" s="2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</row>
    <row r="216" spans="1:51" x14ac:dyDescent="0.25">
      <c r="A216" s="2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</row>
    <row r="217" spans="1:51" x14ac:dyDescent="0.25">
      <c r="A217" s="2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</row>
    <row r="218" spans="1:51" x14ac:dyDescent="0.25">
      <c r="A218" s="2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</row>
    <row r="219" spans="1:51" x14ac:dyDescent="0.25">
      <c r="A219" s="2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</row>
    <row r="220" spans="1:51" x14ac:dyDescent="0.25">
      <c r="A220" s="2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</row>
    <row r="221" spans="1:51" x14ac:dyDescent="0.25">
      <c r="A221" s="2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</row>
    <row r="222" spans="1:51" x14ac:dyDescent="0.25">
      <c r="A222" s="2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</row>
    <row r="223" spans="1:51" x14ac:dyDescent="0.25">
      <c r="A223" s="2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</row>
    <row r="224" spans="1:51" x14ac:dyDescent="0.25">
      <c r="A224" s="2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</row>
    <row r="225" spans="1:51" x14ac:dyDescent="0.25">
      <c r="A225" s="2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</row>
    <row r="226" spans="1:51" x14ac:dyDescent="0.25">
      <c r="A226" s="2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</row>
    <row r="227" spans="1:51" x14ac:dyDescent="0.25">
      <c r="A227" s="2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</row>
    <row r="228" spans="1:51" x14ac:dyDescent="0.25">
      <c r="A228" s="2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</row>
    <row r="229" spans="1:51" x14ac:dyDescent="0.25">
      <c r="A229" s="2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</row>
    <row r="230" spans="1:51" x14ac:dyDescent="0.25">
      <c r="A230" s="2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</row>
    <row r="231" spans="1:51" x14ac:dyDescent="0.25">
      <c r="A231" s="2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</row>
    <row r="232" spans="1:51" x14ac:dyDescent="0.25">
      <c r="A232" s="2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</row>
    <row r="233" spans="1:51" x14ac:dyDescent="0.25">
      <c r="A233" s="2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</row>
    <row r="234" spans="1:51" x14ac:dyDescent="0.25">
      <c r="A234" s="2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</row>
    <row r="235" spans="1:51" x14ac:dyDescent="0.25">
      <c r="A235" s="2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</row>
    <row r="236" spans="1:51" x14ac:dyDescent="0.25">
      <c r="A236" s="2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</row>
    <row r="237" spans="1:51" x14ac:dyDescent="0.25">
      <c r="A237" s="2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</row>
    <row r="238" spans="1:51" x14ac:dyDescent="0.25">
      <c r="A238" s="2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</row>
    <row r="239" spans="1:51" x14ac:dyDescent="0.25">
      <c r="A239" s="2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</row>
    <row r="240" spans="1:51" x14ac:dyDescent="0.25">
      <c r="A240" s="2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</row>
    <row r="241" spans="1:51" x14ac:dyDescent="0.25">
      <c r="A241" s="2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</row>
    <row r="242" spans="1:51" x14ac:dyDescent="0.25">
      <c r="A242" s="2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</row>
    <row r="243" spans="1:51" x14ac:dyDescent="0.25">
      <c r="A243" s="2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</row>
    <row r="244" spans="1:51" x14ac:dyDescent="0.25">
      <c r="A244" s="2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</row>
    <row r="245" spans="1:51" x14ac:dyDescent="0.25">
      <c r="A245" s="2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</row>
    <row r="246" spans="1:51" x14ac:dyDescent="0.25">
      <c r="A246" s="2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</row>
    <row r="247" spans="1:51" x14ac:dyDescent="0.25">
      <c r="A247" s="2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</row>
    <row r="248" spans="1:51" x14ac:dyDescent="0.25">
      <c r="A248" s="2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</row>
    <row r="249" spans="1:51" x14ac:dyDescent="0.25">
      <c r="A249" s="2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</row>
    <row r="250" spans="1:51" x14ac:dyDescent="0.25">
      <c r="A250" s="2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</row>
    <row r="251" spans="1:51" x14ac:dyDescent="0.25">
      <c r="A251" s="2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</row>
    <row r="252" spans="1:51" x14ac:dyDescent="0.25">
      <c r="A252" s="2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</row>
    <row r="253" spans="1:51" x14ac:dyDescent="0.25">
      <c r="A253" s="2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</row>
    <row r="254" spans="1:51" x14ac:dyDescent="0.25">
      <c r="A254" s="2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</row>
    <row r="255" spans="1:51" x14ac:dyDescent="0.25">
      <c r="A255" s="2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</row>
    <row r="256" spans="1:51" x14ac:dyDescent="0.25">
      <c r="A256" s="2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</row>
    <row r="257" spans="1:51" x14ac:dyDescent="0.25">
      <c r="A257" s="2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</row>
    <row r="258" spans="1:51" x14ac:dyDescent="0.25">
      <c r="A258" s="2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</row>
    <row r="259" spans="1:51" x14ac:dyDescent="0.25">
      <c r="A259" s="2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</row>
    <row r="260" spans="1:51" x14ac:dyDescent="0.25">
      <c r="A260" s="2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</row>
    <row r="261" spans="1:51" x14ac:dyDescent="0.25">
      <c r="A261" s="2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</row>
    <row r="262" spans="1:51" x14ac:dyDescent="0.25">
      <c r="A262" s="2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</row>
    <row r="263" spans="1:51" x14ac:dyDescent="0.25">
      <c r="A263" s="2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</row>
    <row r="264" spans="1:51" x14ac:dyDescent="0.25">
      <c r="A264" s="2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</row>
    <row r="265" spans="1:51" x14ac:dyDescent="0.25">
      <c r="A265" s="2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</row>
    <row r="266" spans="1:51" x14ac:dyDescent="0.25">
      <c r="A266" s="2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</row>
    <row r="267" spans="1:51" x14ac:dyDescent="0.25">
      <c r="A267" s="2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</row>
    <row r="268" spans="1:51" x14ac:dyDescent="0.25">
      <c r="A268" s="2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</row>
    <row r="269" spans="1:51" x14ac:dyDescent="0.25">
      <c r="A269" s="2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</row>
    <row r="270" spans="1:51" x14ac:dyDescent="0.25">
      <c r="A270" s="2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</row>
    <row r="271" spans="1:51" x14ac:dyDescent="0.25">
      <c r="A271" s="2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</row>
    <row r="272" spans="1:51" x14ac:dyDescent="0.25">
      <c r="A272" s="2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</row>
    <row r="273" spans="1:51" x14ac:dyDescent="0.25">
      <c r="A273" s="2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</row>
    <row r="274" spans="1:51" x14ac:dyDescent="0.25">
      <c r="A274" s="2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</row>
    <row r="275" spans="1:51" x14ac:dyDescent="0.25">
      <c r="A275" s="2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</row>
    <row r="276" spans="1:51" x14ac:dyDescent="0.25">
      <c r="A276" s="2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</row>
    <row r="277" spans="1:51" x14ac:dyDescent="0.25">
      <c r="A277" s="2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</row>
    <row r="278" spans="1:51" x14ac:dyDescent="0.25">
      <c r="A278" s="2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</row>
    <row r="279" spans="1:51" x14ac:dyDescent="0.25">
      <c r="A279" s="2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</row>
    <row r="280" spans="1:51" x14ac:dyDescent="0.25">
      <c r="A280" s="2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</row>
    <row r="281" spans="1:51" x14ac:dyDescent="0.25">
      <c r="A281" s="2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</row>
    <row r="282" spans="1:51" x14ac:dyDescent="0.25">
      <c r="A282" s="2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</row>
    <row r="283" spans="1:51" x14ac:dyDescent="0.25">
      <c r="A283" s="2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</row>
    <row r="284" spans="1:51" x14ac:dyDescent="0.25">
      <c r="A284" s="2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</row>
    <row r="285" spans="1:51" x14ac:dyDescent="0.25">
      <c r="A285" s="2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</row>
    <row r="286" spans="1:51" x14ac:dyDescent="0.25">
      <c r="A286" s="2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</row>
    <row r="287" spans="1:51" x14ac:dyDescent="0.25">
      <c r="A287" s="2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</row>
    <row r="288" spans="1:51" x14ac:dyDescent="0.25">
      <c r="A288" s="2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</row>
    <row r="289" spans="1:51" x14ac:dyDescent="0.25">
      <c r="A289" s="2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</row>
    <row r="290" spans="1:51" x14ac:dyDescent="0.25">
      <c r="A290" s="2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</row>
    <row r="291" spans="1:51" x14ac:dyDescent="0.25">
      <c r="A291" s="2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</row>
    <row r="292" spans="1:51" x14ac:dyDescent="0.25">
      <c r="A292" s="2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</row>
    <row r="293" spans="1:51" x14ac:dyDescent="0.25">
      <c r="A293" s="2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</row>
    <row r="294" spans="1:51" x14ac:dyDescent="0.25">
      <c r="A294" s="2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</row>
    <row r="295" spans="1:51" x14ac:dyDescent="0.25">
      <c r="A295" s="2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</row>
    <row r="296" spans="1:51" x14ac:dyDescent="0.25">
      <c r="A296" s="2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</row>
    <row r="297" spans="1:51" x14ac:dyDescent="0.25">
      <c r="A297" s="2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</row>
    <row r="298" spans="1:51" x14ac:dyDescent="0.25">
      <c r="A298" s="2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</row>
    <row r="299" spans="1:51" x14ac:dyDescent="0.25">
      <c r="A299" s="2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</row>
    <row r="300" spans="1:51" x14ac:dyDescent="0.25">
      <c r="A300" s="2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</row>
    <row r="301" spans="1:51" x14ac:dyDescent="0.25">
      <c r="A301" s="2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</row>
    <row r="302" spans="1:51" x14ac:dyDescent="0.25">
      <c r="A302" s="2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</row>
    <row r="303" spans="1:51" x14ac:dyDescent="0.25">
      <c r="A303" s="2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</row>
    <row r="304" spans="1:51" x14ac:dyDescent="0.25">
      <c r="A304" s="2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</row>
    <row r="305" spans="1:51" x14ac:dyDescent="0.25">
      <c r="A305" s="2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</row>
    <row r="306" spans="1:51" x14ac:dyDescent="0.25">
      <c r="A306" s="2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</row>
    <row r="307" spans="1:51" x14ac:dyDescent="0.25">
      <c r="A307" s="2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</row>
    <row r="308" spans="1:51" x14ac:dyDescent="0.25">
      <c r="A308" s="2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</row>
    <row r="309" spans="1:51" x14ac:dyDescent="0.25">
      <c r="A309" s="2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</row>
    <row r="310" spans="1:51" x14ac:dyDescent="0.25">
      <c r="A310" s="2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</row>
    <row r="311" spans="1:51" x14ac:dyDescent="0.25">
      <c r="A311" s="2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</row>
    <row r="312" spans="1:51" x14ac:dyDescent="0.25">
      <c r="A312" s="2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</row>
    <row r="313" spans="1:51" x14ac:dyDescent="0.25">
      <c r="A313" s="2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</row>
    <row r="314" spans="1:51" x14ac:dyDescent="0.25">
      <c r="A314" s="2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</row>
    <row r="315" spans="1:51" x14ac:dyDescent="0.25">
      <c r="A315" s="2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</row>
    <row r="316" spans="1:51" x14ac:dyDescent="0.25">
      <c r="A316" s="2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</row>
    <row r="317" spans="1:51" x14ac:dyDescent="0.25">
      <c r="A317" s="2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</row>
    <row r="318" spans="1:51" x14ac:dyDescent="0.25">
      <c r="A318" s="2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</row>
    <row r="319" spans="1:51" x14ac:dyDescent="0.25">
      <c r="A319" s="2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</row>
    <row r="320" spans="1:51" x14ac:dyDescent="0.25">
      <c r="A320" s="2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</row>
    <row r="321" spans="1:51" x14ac:dyDescent="0.25">
      <c r="A321" s="2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</row>
    <row r="322" spans="1:51" x14ac:dyDescent="0.25">
      <c r="A322" s="2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</row>
    <row r="323" spans="1:51" x14ac:dyDescent="0.25">
      <c r="A323" s="2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</row>
    <row r="324" spans="1:51" x14ac:dyDescent="0.25">
      <c r="A324" s="2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</row>
    <row r="325" spans="1:51" x14ac:dyDescent="0.25">
      <c r="A325" s="2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</row>
    <row r="326" spans="1:51" x14ac:dyDescent="0.25">
      <c r="A326" s="2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</row>
    <row r="327" spans="1:51" x14ac:dyDescent="0.25">
      <c r="A327" s="2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</row>
    <row r="328" spans="1:51" x14ac:dyDescent="0.25">
      <c r="A328" s="2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</row>
    <row r="329" spans="1:51" x14ac:dyDescent="0.25">
      <c r="A329" s="2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</row>
    <row r="330" spans="1:51" x14ac:dyDescent="0.25">
      <c r="A330" s="2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</row>
    <row r="331" spans="1:51" x14ac:dyDescent="0.25">
      <c r="A331" s="2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</row>
    <row r="332" spans="1:51" x14ac:dyDescent="0.25">
      <c r="A332" s="2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</row>
    <row r="333" spans="1:51" x14ac:dyDescent="0.25">
      <c r="A333" s="2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</row>
    <row r="334" spans="1:51" x14ac:dyDescent="0.25">
      <c r="A334" s="2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</row>
    <row r="335" spans="1:51" x14ac:dyDescent="0.25">
      <c r="A335" s="2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</row>
    <row r="336" spans="1:51" x14ac:dyDescent="0.25">
      <c r="A336" s="2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</row>
    <row r="337" spans="1:51" x14ac:dyDescent="0.25">
      <c r="A337" s="2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</row>
    <row r="338" spans="1:51" x14ac:dyDescent="0.25">
      <c r="A338" s="2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</row>
    <row r="339" spans="1:51" x14ac:dyDescent="0.25">
      <c r="A339" s="2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</row>
    <row r="340" spans="1:51" x14ac:dyDescent="0.25">
      <c r="A340" s="2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</row>
    <row r="341" spans="1:51" x14ac:dyDescent="0.25">
      <c r="A341" s="2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</row>
    <row r="342" spans="1:51" x14ac:dyDescent="0.25">
      <c r="A342" s="2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</row>
    <row r="343" spans="1:51" x14ac:dyDescent="0.25">
      <c r="A343" s="2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</row>
    <row r="344" spans="1:51" x14ac:dyDescent="0.25">
      <c r="A344" s="2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</row>
    <row r="345" spans="1:51" x14ac:dyDescent="0.25">
      <c r="A345" s="2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</row>
    <row r="346" spans="1:51" x14ac:dyDescent="0.25">
      <c r="A346" s="2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</row>
    <row r="347" spans="1:51" x14ac:dyDescent="0.25">
      <c r="A347" s="2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</row>
    <row r="348" spans="1:51" x14ac:dyDescent="0.25">
      <c r="A348" s="2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</row>
    <row r="349" spans="1:51" x14ac:dyDescent="0.25">
      <c r="A349" s="2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</row>
    <row r="350" spans="1:51" x14ac:dyDescent="0.25">
      <c r="A350" s="2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</row>
    <row r="351" spans="1:51" x14ac:dyDescent="0.25">
      <c r="A351" s="2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</row>
    <row r="352" spans="1:51" x14ac:dyDescent="0.25">
      <c r="A352" s="2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</row>
    <row r="353" spans="1:51" x14ac:dyDescent="0.25">
      <c r="A353" s="2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</row>
    <row r="354" spans="1:51" x14ac:dyDescent="0.25">
      <c r="A354" s="2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</row>
    <row r="355" spans="1:51" x14ac:dyDescent="0.25">
      <c r="A355" s="2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</row>
    <row r="356" spans="1:51" x14ac:dyDescent="0.25">
      <c r="A356" s="2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</row>
    <row r="357" spans="1:51" x14ac:dyDescent="0.25">
      <c r="A357" s="2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</row>
    <row r="358" spans="1:51" x14ac:dyDescent="0.25">
      <c r="A358" s="2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</row>
    <row r="359" spans="1:51" x14ac:dyDescent="0.25">
      <c r="A359" s="2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</row>
    <row r="360" spans="1:51" x14ac:dyDescent="0.25">
      <c r="A360" s="2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</row>
    <row r="361" spans="1:51" x14ac:dyDescent="0.25">
      <c r="A361" s="2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</row>
    <row r="362" spans="1:51" x14ac:dyDescent="0.25">
      <c r="A362" s="2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</row>
    <row r="363" spans="1:51" x14ac:dyDescent="0.25">
      <c r="A363" s="2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</row>
    <row r="364" spans="1:51" x14ac:dyDescent="0.25">
      <c r="A364" s="2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</row>
    <row r="365" spans="1:51" x14ac:dyDescent="0.25">
      <c r="A365" s="2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</row>
    <row r="366" spans="1:51" x14ac:dyDescent="0.25">
      <c r="A366" s="2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</row>
    <row r="367" spans="1:51" x14ac:dyDescent="0.25">
      <c r="A367" s="2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</row>
    <row r="368" spans="1:51" x14ac:dyDescent="0.25">
      <c r="A368" s="2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</row>
    <row r="369" spans="1:51" x14ac:dyDescent="0.25">
      <c r="A369" s="2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</row>
    <row r="370" spans="1:51" x14ac:dyDescent="0.25">
      <c r="A370" s="2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</row>
    <row r="371" spans="1:51" x14ac:dyDescent="0.25">
      <c r="A371" s="2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</row>
    <row r="372" spans="1:51" x14ac:dyDescent="0.25">
      <c r="A372" s="2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</row>
    <row r="373" spans="1:51" x14ac:dyDescent="0.25">
      <c r="A373" s="2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</row>
    <row r="374" spans="1:51" x14ac:dyDescent="0.25">
      <c r="A374" s="2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</row>
    <row r="375" spans="1:51" x14ac:dyDescent="0.25">
      <c r="A375" s="2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</row>
    <row r="376" spans="1:51" x14ac:dyDescent="0.25">
      <c r="A376" s="2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</row>
    <row r="377" spans="1:51" x14ac:dyDescent="0.25">
      <c r="A377" s="2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</row>
    <row r="378" spans="1:51" x14ac:dyDescent="0.25">
      <c r="A378" s="2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</row>
    <row r="379" spans="1:51" x14ac:dyDescent="0.25">
      <c r="A379" s="2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</row>
    <row r="380" spans="1:51" x14ac:dyDescent="0.25">
      <c r="A380" s="2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</row>
    <row r="381" spans="1:51" x14ac:dyDescent="0.25">
      <c r="A381" s="2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</row>
    <row r="382" spans="1:51" x14ac:dyDescent="0.25">
      <c r="A382" s="2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</row>
    <row r="383" spans="1:51" x14ac:dyDescent="0.25">
      <c r="A383" s="2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</row>
    <row r="384" spans="1:51" x14ac:dyDescent="0.25">
      <c r="A384" s="2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</row>
    <row r="385" spans="1:51" x14ac:dyDescent="0.25">
      <c r="A385" s="2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</row>
    <row r="386" spans="1:51" x14ac:dyDescent="0.25">
      <c r="A386" s="2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</row>
    <row r="387" spans="1:51" x14ac:dyDescent="0.25">
      <c r="A387" s="2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</row>
    <row r="388" spans="1:51" x14ac:dyDescent="0.25">
      <c r="A388" s="2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</row>
    <row r="389" spans="1:51" x14ac:dyDescent="0.25">
      <c r="A389" s="2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</row>
    <row r="390" spans="1:51" x14ac:dyDescent="0.25">
      <c r="A390" s="2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 x14ac:dyDescent="0.25">
      <c r="A391" s="2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 x14ac:dyDescent="0.25">
      <c r="A392" s="2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 x14ac:dyDescent="0.25">
      <c r="A393" s="2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 x14ac:dyDescent="0.25">
      <c r="A394" s="2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 x14ac:dyDescent="0.25">
      <c r="A395" s="2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 x14ac:dyDescent="0.25">
      <c r="A396" s="2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 x14ac:dyDescent="0.25">
      <c r="A397" s="2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 x14ac:dyDescent="0.25">
      <c r="A398" s="2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 x14ac:dyDescent="0.25">
      <c r="A399" s="2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 x14ac:dyDescent="0.25">
      <c r="A400" s="2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 x14ac:dyDescent="0.25">
      <c r="A401" s="2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 x14ac:dyDescent="0.25">
      <c r="A402" s="2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 x14ac:dyDescent="0.25">
      <c r="A403" s="2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 x14ac:dyDescent="0.25">
      <c r="A404" s="2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 x14ac:dyDescent="0.25">
      <c r="A405" s="2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 x14ac:dyDescent="0.25">
      <c r="A406" s="2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 x14ac:dyDescent="0.25">
      <c r="A407" s="2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 x14ac:dyDescent="0.25">
      <c r="A408" s="2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 x14ac:dyDescent="0.25">
      <c r="A409" s="2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 x14ac:dyDescent="0.25">
      <c r="A410" s="2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 x14ac:dyDescent="0.25">
      <c r="A411" s="2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 x14ac:dyDescent="0.25">
      <c r="A412" s="2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 x14ac:dyDescent="0.25">
      <c r="A413" s="2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 x14ac:dyDescent="0.25">
      <c r="A414" s="2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 x14ac:dyDescent="0.25">
      <c r="A415" s="2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 x14ac:dyDescent="0.25">
      <c r="A416" s="2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 x14ac:dyDescent="0.25">
      <c r="A417" s="2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 x14ac:dyDescent="0.25">
      <c r="A418" s="2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 x14ac:dyDescent="0.25">
      <c r="A419" s="2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 x14ac:dyDescent="0.25">
      <c r="A420" s="2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 x14ac:dyDescent="0.25">
      <c r="A421" s="2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 x14ac:dyDescent="0.25">
      <c r="A422" s="2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 x14ac:dyDescent="0.25">
      <c r="A423" s="2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 x14ac:dyDescent="0.25">
      <c r="A424" s="2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 x14ac:dyDescent="0.25">
      <c r="A425" s="2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 x14ac:dyDescent="0.25">
      <c r="A426" s="2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 x14ac:dyDescent="0.25">
      <c r="A427" s="2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 x14ac:dyDescent="0.25">
      <c r="A428" s="2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 x14ac:dyDescent="0.25">
      <c r="A429" s="2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 x14ac:dyDescent="0.25">
      <c r="A430" s="2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 x14ac:dyDescent="0.25">
      <c r="A431" s="2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 x14ac:dyDescent="0.25">
      <c r="A432" s="2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  <row r="433" spans="1:51" x14ac:dyDescent="0.25">
      <c r="A433" s="2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</row>
    <row r="434" spans="1:51" x14ac:dyDescent="0.25">
      <c r="A434" s="2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</row>
    <row r="435" spans="1:51" x14ac:dyDescent="0.25">
      <c r="A435" s="2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</row>
    <row r="436" spans="1:51" x14ac:dyDescent="0.25">
      <c r="A436" s="2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</row>
    <row r="437" spans="1:51" x14ac:dyDescent="0.25">
      <c r="A437" s="2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</row>
    <row r="438" spans="1:51" x14ac:dyDescent="0.25">
      <c r="A438" s="2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</row>
    <row r="439" spans="1:51" x14ac:dyDescent="0.25">
      <c r="A439" s="2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</row>
    <row r="440" spans="1:51" x14ac:dyDescent="0.25">
      <c r="A440" s="2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</row>
    <row r="441" spans="1:51" x14ac:dyDescent="0.25">
      <c r="A441" s="2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</row>
    <row r="442" spans="1:51" x14ac:dyDescent="0.25">
      <c r="A442" s="2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</row>
    <row r="443" spans="1:51" x14ac:dyDescent="0.25">
      <c r="A443" s="2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</row>
    <row r="444" spans="1:51" x14ac:dyDescent="0.25">
      <c r="A444" s="2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</row>
    <row r="445" spans="1:51" x14ac:dyDescent="0.25">
      <c r="A445" s="2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</row>
    <row r="446" spans="1:51" x14ac:dyDescent="0.25">
      <c r="A446" s="2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</row>
    <row r="447" spans="1:51" x14ac:dyDescent="0.25">
      <c r="A447" s="2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</row>
    <row r="448" spans="1:51" x14ac:dyDescent="0.25">
      <c r="A448" s="2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</row>
    <row r="449" spans="1:51" x14ac:dyDescent="0.25">
      <c r="A449" s="2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</row>
    <row r="450" spans="1:51" x14ac:dyDescent="0.25">
      <c r="A450" s="2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</row>
    <row r="451" spans="1:51" x14ac:dyDescent="0.25">
      <c r="A451" s="2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</row>
    <row r="452" spans="1:51" x14ac:dyDescent="0.25">
      <c r="A452" s="2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</row>
    <row r="453" spans="1:51" x14ac:dyDescent="0.25">
      <c r="A453" s="2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</row>
    <row r="454" spans="1:51" x14ac:dyDescent="0.25">
      <c r="A454" s="2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</row>
    <row r="455" spans="1:51" x14ac:dyDescent="0.25">
      <c r="A455" s="2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</row>
    <row r="456" spans="1:51" x14ac:dyDescent="0.25">
      <c r="A456" s="2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</row>
    <row r="457" spans="1:51" x14ac:dyDescent="0.25">
      <c r="A457" s="2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</row>
    <row r="458" spans="1:51" x14ac:dyDescent="0.25">
      <c r="A458" s="2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</row>
    <row r="459" spans="1:51" x14ac:dyDescent="0.25">
      <c r="A459" s="2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</row>
    <row r="460" spans="1:51" x14ac:dyDescent="0.25">
      <c r="A460" s="2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</row>
    <row r="461" spans="1:51" x14ac:dyDescent="0.25">
      <c r="A461" s="2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</row>
    <row r="462" spans="1:51" x14ac:dyDescent="0.25">
      <c r="A462" s="2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</row>
    <row r="463" spans="1:51" x14ac:dyDescent="0.25">
      <c r="A463" s="2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</row>
    <row r="464" spans="1:51" x14ac:dyDescent="0.25">
      <c r="A464" s="2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</row>
    <row r="465" spans="1:51" x14ac:dyDescent="0.25">
      <c r="A465" s="2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</row>
    <row r="466" spans="1:51" x14ac:dyDescent="0.25">
      <c r="A466" s="2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</row>
    <row r="467" spans="1:51" x14ac:dyDescent="0.25">
      <c r="A467" s="2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</row>
    <row r="468" spans="1:51" x14ac:dyDescent="0.25">
      <c r="A468" s="2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</row>
    <row r="469" spans="1:51" x14ac:dyDescent="0.25">
      <c r="A469" s="2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</row>
    <row r="470" spans="1:51" x14ac:dyDescent="0.25">
      <c r="A470" s="2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</row>
    <row r="471" spans="1:51" x14ac:dyDescent="0.25">
      <c r="A471" s="2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</row>
    <row r="472" spans="1:51" x14ac:dyDescent="0.25">
      <c r="A472" s="2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</row>
    <row r="473" spans="1:51" x14ac:dyDescent="0.25">
      <c r="A473" s="2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</row>
    <row r="474" spans="1:51" x14ac:dyDescent="0.25">
      <c r="A474" s="2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</row>
    <row r="475" spans="1:51" x14ac:dyDescent="0.25">
      <c r="A475" s="2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</row>
    <row r="476" spans="1:51" x14ac:dyDescent="0.25">
      <c r="A476" s="2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</row>
    <row r="477" spans="1:51" x14ac:dyDescent="0.25">
      <c r="A477" s="2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</row>
    <row r="478" spans="1:51" x14ac:dyDescent="0.25">
      <c r="A478" s="2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</row>
    <row r="479" spans="1:51" x14ac:dyDescent="0.25">
      <c r="A479" s="2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</row>
    <row r="480" spans="1:51" x14ac:dyDescent="0.25">
      <c r="A480" s="2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</row>
    <row r="481" spans="1:51" x14ac:dyDescent="0.25">
      <c r="A481" s="2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</row>
    <row r="482" spans="1:51" x14ac:dyDescent="0.25">
      <c r="A482" s="2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</row>
    <row r="483" spans="1:51" x14ac:dyDescent="0.25">
      <c r="A483" s="2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</row>
    <row r="484" spans="1:51" x14ac:dyDescent="0.25">
      <c r="A484" s="2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</row>
    <row r="485" spans="1:51" x14ac:dyDescent="0.25">
      <c r="A485" s="2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</row>
    <row r="486" spans="1:51" x14ac:dyDescent="0.25">
      <c r="A486" s="2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</row>
    <row r="487" spans="1:51" x14ac:dyDescent="0.25">
      <c r="A487" s="2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</row>
    <row r="488" spans="1:51" x14ac:dyDescent="0.25">
      <c r="A488" s="2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</row>
    <row r="489" spans="1:51" x14ac:dyDescent="0.25">
      <c r="A489" s="2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</row>
    <row r="490" spans="1:51" x14ac:dyDescent="0.25">
      <c r="A490" s="2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</row>
    <row r="491" spans="1:51" x14ac:dyDescent="0.25">
      <c r="A491" s="2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</row>
    <row r="492" spans="1:51" x14ac:dyDescent="0.25">
      <c r="A492" s="2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</row>
    <row r="493" spans="1:51" x14ac:dyDescent="0.25">
      <c r="A493" s="2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</row>
    <row r="494" spans="1:51" x14ac:dyDescent="0.25">
      <c r="A494" s="2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</row>
    <row r="495" spans="1:51" x14ac:dyDescent="0.25">
      <c r="A495" s="2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</row>
    <row r="496" spans="1:51" x14ac:dyDescent="0.25">
      <c r="A496" s="2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</row>
    <row r="497" spans="1:51" x14ac:dyDescent="0.25">
      <c r="A497" s="2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</row>
    <row r="498" spans="1:51" x14ac:dyDescent="0.25">
      <c r="A498" s="2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</row>
    <row r="499" spans="1:51" x14ac:dyDescent="0.25">
      <c r="A499" s="2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</row>
    <row r="500" spans="1:51" x14ac:dyDescent="0.25">
      <c r="A500" s="2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</row>
  </sheetData>
  <autoFilter ref="A3:AL94" xr:uid="{00000000-0009-0000-0000-000000000000}"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Kate</cp:lastModifiedBy>
  <cp:revision>8</cp:revision>
  <dcterms:created xsi:type="dcterms:W3CDTF">2025-01-15T12:58:18Z</dcterms:created>
  <dcterms:modified xsi:type="dcterms:W3CDTF">2025-01-17T08:05:16Z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