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1,25 ПОКОМ филиалы\"/>
    </mc:Choice>
  </mc:AlternateContent>
  <xr:revisionPtr revIDLastSave="0" documentId="13_ncr:1_{6F4A7798-FA30-40E8-A6E2-5BDFAE7B44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9" i="1" l="1"/>
  <c r="AH73" i="1"/>
  <c r="AH40" i="1"/>
  <c r="AH34" i="1"/>
  <c r="F83" i="1"/>
  <c r="E83" i="1"/>
  <c r="Q83" i="1" s="1"/>
  <c r="AH8" i="1"/>
  <c r="AH10" i="1"/>
  <c r="AH12" i="1"/>
  <c r="AH14" i="1"/>
  <c r="AH20" i="1"/>
  <c r="AH22" i="1"/>
  <c r="AH26" i="1"/>
  <c r="AH27" i="1"/>
  <c r="AH30" i="1"/>
  <c r="AH55" i="1"/>
  <c r="AH61" i="1"/>
  <c r="AH64" i="1"/>
  <c r="AH65" i="1"/>
  <c r="AH66" i="1"/>
  <c r="AH67" i="1"/>
  <c r="AH68" i="1"/>
  <c r="AH69" i="1"/>
  <c r="AH70" i="1"/>
  <c r="AH75" i="1"/>
  <c r="AH77" i="1"/>
  <c r="AH87" i="1"/>
  <c r="Q7" i="1"/>
  <c r="Q8" i="1"/>
  <c r="Q9" i="1"/>
  <c r="R9" i="1" s="1"/>
  <c r="Q10" i="1"/>
  <c r="Q11" i="1"/>
  <c r="Q12" i="1"/>
  <c r="Q13" i="1"/>
  <c r="Q14" i="1"/>
  <c r="Q15" i="1"/>
  <c r="R15" i="1" s="1"/>
  <c r="Q16" i="1"/>
  <c r="R16" i="1" s="1"/>
  <c r="AH16" i="1" s="1"/>
  <c r="Q17" i="1"/>
  <c r="Q18" i="1"/>
  <c r="Q19" i="1"/>
  <c r="Q20" i="1"/>
  <c r="Q21" i="1"/>
  <c r="Q22" i="1"/>
  <c r="U22" i="1" s="1"/>
  <c r="Q23" i="1"/>
  <c r="R23" i="1" s="1"/>
  <c r="AH23" i="1" s="1"/>
  <c r="Q24" i="1"/>
  <c r="Q25" i="1"/>
  <c r="R25" i="1" s="1"/>
  <c r="AH25" i="1" s="1"/>
  <c r="Q26" i="1"/>
  <c r="U26" i="1" s="1"/>
  <c r="Q27" i="1"/>
  <c r="U27" i="1" s="1"/>
  <c r="Q28" i="1"/>
  <c r="Q29" i="1"/>
  <c r="AH29" i="1" s="1"/>
  <c r="Q30" i="1"/>
  <c r="U30" i="1" s="1"/>
  <c r="Q31" i="1"/>
  <c r="Q32" i="1"/>
  <c r="R32" i="1" s="1"/>
  <c r="AH32" i="1" s="1"/>
  <c r="Q33" i="1"/>
  <c r="Q34" i="1"/>
  <c r="Q35" i="1"/>
  <c r="Q36" i="1"/>
  <c r="R36" i="1" s="1"/>
  <c r="AH36" i="1" s="1"/>
  <c r="Q37" i="1"/>
  <c r="R37" i="1" s="1"/>
  <c r="Q38" i="1"/>
  <c r="R38" i="1" s="1"/>
  <c r="AH38" i="1" s="1"/>
  <c r="Q39" i="1"/>
  <c r="Q40" i="1"/>
  <c r="Q41" i="1"/>
  <c r="Q42" i="1"/>
  <c r="Q43" i="1"/>
  <c r="Q44" i="1"/>
  <c r="R44" i="1" s="1"/>
  <c r="Q45" i="1"/>
  <c r="Q46" i="1"/>
  <c r="Q47" i="1"/>
  <c r="Q48" i="1"/>
  <c r="Q49" i="1"/>
  <c r="Q50" i="1"/>
  <c r="Q51" i="1"/>
  <c r="Q52" i="1"/>
  <c r="Q53" i="1"/>
  <c r="Q54" i="1"/>
  <c r="Q55" i="1"/>
  <c r="U55" i="1" s="1"/>
  <c r="Q56" i="1"/>
  <c r="Q57" i="1"/>
  <c r="R57" i="1" s="1"/>
  <c r="AH57" i="1" s="1"/>
  <c r="Q58" i="1"/>
  <c r="Q59" i="1"/>
  <c r="R59" i="1" s="1"/>
  <c r="AH59" i="1" s="1"/>
  <c r="Q60" i="1"/>
  <c r="Q61" i="1"/>
  <c r="U61" i="1" s="1"/>
  <c r="Q62" i="1"/>
  <c r="Q63" i="1"/>
  <c r="Q64" i="1"/>
  <c r="U64" i="1" s="1"/>
  <c r="Q65" i="1"/>
  <c r="U65" i="1" s="1"/>
  <c r="Q66" i="1"/>
  <c r="U66" i="1" s="1"/>
  <c r="Q67" i="1"/>
  <c r="U67" i="1" s="1"/>
  <c r="Q68" i="1"/>
  <c r="U68" i="1" s="1"/>
  <c r="Q69" i="1"/>
  <c r="U69" i="1" s="1"/>
  <c r="Q70" i="1"/>
  <c r="U70" i="1" s="1"/>
  <c r="Q71" i="1"/>
  <c r="AH71" i="1" s="1"/>
  <c r="Q72" i="1"/>
  <c r="Q73" i="1"/>
  <c r="Q74" i="1"/>
  <c r="Q75" i="1"/>
  <c r="U75" i="1" s="1"/>
  <c r="Q76" i="1"/>
  <c r="Q77" i="1"/>
  <c r="U77" i="1" s="1"/>
  <c r="Q78" i="1"/>
  <c r="Q79" i="1"/>
  <c r="Q80" i="1"/>
  <c r="Q81" i="1"/>
  <c r="R81" i="1" s="1"/>
  <c r="AH81" i="1" s="1"/>
  <c r="Q82" i="1"/>
  <c r="Q84" i="1"/>
  <c r="Q85" i="1"/>
  <c r="Q86" i="1"/>
  <c r="Q87" i="1"/>
  <c r="U87" i="1" s="1"/>
  <c r="Q88" i="1"/>
  <c r="R88" i="1" s="1"/>
  <c r="AH88" i="1" s="1"/>
  <c r="Q89" i="1"/>
  <c r="Q90" i="1"/>
  <c r="R90" i="1" s="1"/>
  <c r="AH90" i="1" s="1"/>
  <c r="Q91" i="1"/>
  <c r="Q92" i="1"/>
  <c r="R92" i="1" s="1"/>
  <c r="AH92" i="1" s="1"/>
  <c r="Q93" i="1"/>
  <c r="Q94" i="1"/>
  <c r="AH94" i="1" s="1"/>
  <c r="Q95" i="1"/>
  <c r="Q6" i="1"/>
  <c r="R6" i="1" s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18" i="1" l="1"/>
  <c r="AH18" i="1" s="1"/>
  <c r="R83" i="1"/>
  <c r="AH83" i="1" s="1"/>
  <c r="AH6" i="1"/>
  <c r="AH95" i="1"/>
  <c r="AH93" i="1"/>
  <c r="R91" i="1"/>
  <c r="AH91" i="1" s="1"/>
  <c r="R89" i="1"/>
  <c r="AH89" i="1" s="1"/>
  <c r="R82" i="1"/>
  <c r="AH82" i="1" s="1"/>
  <c r="R80" i="1"/>
  <c r="AH80" i="1" s="1"/>
  <c r="U78" i="1"/>
  <c r="AH78" i="1"/>
  <c r="AH74" i="1"/>
  <c r="AH72" i="1"/>
  <c r="U60" i="1"/>
  <c r="AH60" i="1"/>
  <c r="R58" i="1"/>
  <c r="AH58" i="1" s="1"/>
  <c r="U56" i="1"/>
  <c r="AH56" i="1"/>
  <c r="U46" i="1"/>
  <c r="AH44" i="1"/>
  <c r="AH48" i="1"/>
  <c r="AH52" i="1"/>
  <c r="AH62" i="1"/>
  <c r="R86" i="1"/>
  <c r="AH86" i="1" s="1"/>
  <c r="AH84" i="1"/>
  <c r="AH63" i="1"/>
  <c r="AH53" i="1"/>
  <c r="R51" i="1"/>
  <c r="AH51" i="1" s="1"/>
  <c r="AH49" i="1"/>
  <c r="AH47" i="1"/>
  <c r="AH45" i="1"/>
  <c r="AH43" i="1"/>
  <c r="R41" i="1"/>
  <c r="AH41" i="1" s="1"/>
  <c r="AH39" i="1"/>
  <c r="AH37" i="1"/>
  <c r="AH35" i="1"/>
  <c r="R33" i="1"/>
  <c r="AH33" i="1" s="1"/>
  <c r="AH31" i="1"/>
  <c r="R21" i="1"/>
  <c r="AH21" i="1" s="1"/>
  <c r="AH19" i="1"/>
  <c r="R17" i="1"/>
  <c r="AH17" i="1" s="1"/>
  <c r="AH15" i="1"/>
  <c r="AH13" i="1"/>
  <c r="AH11" i="1"/>
  <c r="AH9" i="1"/>
  <c r="R7" i="1"/>
  <c r="AH7" i="1" s="1"/>
  <c r="AH42" i="1"/>
  <c r="AH46" i="1"/>
  <c r="AH50" i="1"/>
  <c r="R54" i="1"/>
  <c r="AH54" i="1" s="1"/>
  <c r="AH76" i="1"/>
  <c r="AH85" i="1"/>
  <c r="U40" i="1"/>
  <c r="U38" i="1"/>
  <c r="U36" i="1"/>
  <c r="U34" i="1"/>
  <c r="U32" i="1"/>
  <c r="U20" i="1"/>
  <c r="U18" i="1"/>
  <c r="U16" i="1"/>
  <c r="U14" i="1"/>
  <c r="U12" i="1"/>
  <c r="U10" i="1"/>
  <c r="U8" i="1"/>
  <c r="R24" i="1"/>
  <c r="AH24" i="1" s="1"/>
  <c r="R28" i="1"/>
  <c r="AH28" i="1" s="1"/>
  <c r="U94" i="1"/>
  <c r="U92" i="1"/>
  <c r="U90" i="1"/>
  <c r="U88" i="1"/>
  <c r="U81" i="1"/>
  <c r="U79" i="1"/>
  <c r="U73" i="1"/>
  <c r="U71" i="1"/>
  <c r="U59" i="1"/>
  <c r="U57" i="1"/>
  <c r="U29" i="1"/>
  <c r="U25" i="1"/>
  <c r="U23" i="1"/>
  <c r="K83" i="1"/>
  <c r="K5" i="1" s="1"/>
  <c r="V7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40" i="1"/>
  <c r="V36" i="1"/>
  <c r="V32" i="1"/>
  <c r="V28" i="1"/>
  <c r="V24" i="1"/>
  <c r="V20" i="1"/>
  <c r="V16" i="1"/>
  <c r="V12" i="1"/>
  <c r="Q5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8" i="1"/>
  <c r="V34" i="1"/>
  <c r="V30" i="1"/>
  <c r="V26" i="1"/>
  <c r="V22" i="1"/>
  <c r="V18" i="1"/>
  <c r="V14" i="1"/>
  <c r="V10" i="1"/>
  <c r="U6" i="1"/>
  <c r="V94" i="1"/>
  <c r="V92" i="1"/>
  <c r="V90" i="1"/>
  <c r="V6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8" i="1"/>
  <c r="U83" i="1" l="1"/>
  <c r="AH5" i="1"/>
  <c r="U54" i="1"/>
  <c r="U58" i="1"/>
  <c r="U80" i="1"/>
  <c r="U82" i="1"/>
  <c r="U24" i="1"/>
  <c r="U42" i="1"/>
  <c r="U50" i="1"/>
  <c r="U76" i="1"/>
  <c r="R5" i="1"/>
  <c r="U28" i="1"/>
  <c r="U7" i="1"/>
  <c r="U9" i="1"/>
  <c r="U11" i="1"/>
  <c r="U13" i="1"/>
  <c r="U15" i="1"/>
  <c r="U17" i="1"/>
  <c r="U19" i="1"/>
  <c r="U21" i="1"/>
  <c r="U31" i="1"/>
  <c r="U33" i="1"/>
  <c r="U35" i="1"/>
  <c r="U37" i="1"/>
  <c r="U39" i="1"/>
  <c r="U41" i="1"/>
  <c r="U43" i="1"/>
  <c r="U45" i="1"/>
  <c r="U47" i="1"/>
  <c r="U49" i="1"/>
  <c r="U51" i="1"/>
  <c r="U53" i="1"/>
  <c r="U63" i="1"/>
  <c r="U84" i="1"/>
  <c r="U86" i="1"/>
  <c r="U44" i="1"/>
  <c r="U48" i="1"/>
  <c r="U52" i="1"/>
  <c r="U62" i="1"/>
  <c r="U72" i="1"/>
  <c r="U74" i="1"/>
  <c r="U85" i="1"/>
  <c r="U89" i="1"/>
  <c r="U91" i="1"/>
  <c r="U93" i="1"/>
  <c r="U95" i="1"/>
</calcChain>
</file>

<file path=xl/sharedStrings.xml><?xml version="1.0" encoding="utf-8"?>
<sst xmlns="http://schemas.openxmlformats.org/spreadsheetml/2006/main" count="353" uniqueCount="150">
  <si>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</si>
  <si>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</si>
  <si>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</si>
  <si>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</si>
  <si>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</si>
  <si>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</si>
  <si>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</si>
  <si>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</si>
  <si>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</si>
  <si>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</si>
  <si>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</si>
  <si>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</si>
  <si>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</si>
  <si>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</si>
  <si>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</si>
  <si>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</si>
  <si>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</si>
  <si>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</si>
  <si>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</si>
  <si>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</si>
  <si>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</si>
  <si>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</si>
  <si>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</si>
  <si>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18,01,</t>
  </si>
  <si>
    <t>20,01,(1)</t>
  </si>
  <si>
    <t>20,01,(2)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</si>
  <si>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</si>
  <si>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</si>
  <si>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</si>
  <si>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</si>
  <si>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</si>
  <si>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</si>
  <si>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</si>
  <si>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</si>
  <si>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</si>
  <si>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</si>
  <si>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</si>
  <si>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</si>
  <si>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</si>
  <si>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</si>
  <si>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</si>
  <si>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</si>
  <si>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</si>
  <si>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>не в матрице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</si>
  <si>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</si>
  <si>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</si>
  <si>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</si>
  <si>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</si>
  <si>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</si>
  <si>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</si>
  <si>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</si>
  <si>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</si>
  <si>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</si>
  <si>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</si>
  <si>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</si>
  <si>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</si>
  <si>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</si>
  <si>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</si>
  <si>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</si>
  <si>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</si>
  <si>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</si>
  <si>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</si>
  <si>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</si>
  <si>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</si>
  <si>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</si>
  <si>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</si>
  <si>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</si>
  <si>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</si>
  <si>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</si>
  <si>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</si>
  <si>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</si>
  <si>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</si>
  <si>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</si>
  <si>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</si>
  <si>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</si>
  <si>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</si>
  <si>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</si>
  <si>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</si>
  <si>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</si>
  <si>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</si>
  <si>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</si>
  <si>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</si>
  <si>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</si>
  <si>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</si>
  <si>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</si>
  <si>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</si>
  <si>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</si>
  <si>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</si>
  <si>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</si>
  <si>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</si>
  <si>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</si>
  <si>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</si>
  <si>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</si>
  <si>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</si>
  <si>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</si>
  <si>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</si>
  <si>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</si>
  <si>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</si>
  <si>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</si>
  <si>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</si>
  <si>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</si>
  <si>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</si>
  <si>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</si>
  <si>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</si>
  <si>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</si>
  <si>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</si>
  <si>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</si>
  <si>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</si>
  <si>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</si>
  <si>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</si>
  <si>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</si>
  <si>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</si>
  <si>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</si>
  <si>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</si>
  <si>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</si>
  <si>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</si>
  <si>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нужно увеличить продажи!!! / 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</si>
  <si>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</si>
  <si>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</si>
  <si>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</si>
  <si>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</si>
  <si>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</si>
  <si>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</si>
  <si>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</si>
  <si>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</si>
  <si>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</si>
  <si>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</si>
  <si>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</si>
  <si>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</si>
  <si>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</si>
  <si>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</si>
  <si>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</si>
  <si>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</si>
  <si>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</si>
  <si>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</si>
  <si>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</si>
  <si>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</si>
  <si>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</si>
  <si>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</si>
  <si>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</si>
  <si>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</si>
  <si>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</si>
  <si>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</si>
  <si>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</si>
  <si>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14,01,25 в уценку 25 шт.</t>
  </si>
  <si>
    <t>дубль на 457</t>
  </si>
  <si>
    <t>есть дубль</t>
  </si>
  <si>
    <t>ротация на новинки</t>
  </si>
  <si>
    <t>нет потребности / 21,01,25 списание 16кг (плесень)</t>
  </si>
  <si>
    <t>возможны скачки продаж из-за оптовика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</si>
</sst>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34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10413.611999999997</v>
      </c>
      <c r="F5" s="4">
        <f>SUM(F6:F498)</f>
        <v>2740.28</v>
      </c>
      <c r="G5" s="7"/>
      <c r="H5" s="1"/>
      <c r="I5" s="1"/>
      <c r="J5" s="4">
        <f t="shared" ref="J5:S5" si="0">SUM(J6:J498)</f>
        <v>10946.660000000002</v>
      </c>
      <c r="K5" s="4">
        <f t="shared" si="0"/>
        <v>-533.04800000000023</v>
      </c>
      <c r="L5" s="4">
        <f t="shared" si="0"/>
        <v>0</v>
      </c>
      <c r="M5" s="4">
        <f t="shared" si="0"/>
        <v>0</v>
      </c>
      <c r="N5" s="4">
        <f t="shared" si="0"/>
        <v>10685.115603333335</v>
      </c>
      <c r="O5" s="4">
        <f t="shared" si="0"/>
        <v>2012.9764000000011</v>
      </c>
      <c r="P5" s="4">
        <f t="shared" si="0"/>
        <v>2756.5805999999989</v>
      </c>
      <c r="Q5" s="4">
        <f t="shared" si="0"/>
        <v>2082.7224000000001</v>
      </c>
      <c r="R5" s="4">
        <f t="shared" si="0"/>
        <v>6455.2313633333315</v>
      </c>
      <c r="S5" s="4">
        <f t="shared" si="0"/>
        <v>0</v>
      </c>
      <c r="T5" s="1"/>
      <c r="U5" s="1"/>
      <c r="V5" s="1"/>
      <c r="W5" s="4">
        <f t="shared" ref="W5:AF5" si="1">SUM(W6:W498)</f>
        <v>2349.4384000000009</v>
      </c>
      <c r="X5" s="4">
        <f t="shared" si="1"/>
        <v>1821.7725</v>
      </c>
      <c r="Y5" s="4">
        <f t="shared" si="1"/>
        <v>1728.1953333333324</v>
      </c>
      <c r="Z5" s="4">
        <f t="shared" si="1"/>
        <v>2895.2435999999993</v>
      </c>
      <c r="AA5" s="4">
        <f t="shared" si="1"/>
        <v>2359.5655999999999</v>
      </c>
      <c r="AB5" s="4">
        <f t="shared" si="1"/>
        <v>2245.161599999999</v>
      </c>
      <c r="AC5" s="4">
        <f t="shared" si="1"/>
        <v>2108.7898000000005</v>
      </c>
      <c r="AD5" s="4">
        <f t="shared" si="1"/>
        <v>2043.1137999999999</v>
      </c>
      <c r="AE5" s="4">
        <f t="shared" si="1"/>
        <v>2119.7368000000001</v>
      </c>
      <c r="AF5" s="4">
        <f t="shared" si="1"/>
        <v>2079.8965999999996</v>
      </c>
      <c r="AG5" s="1"/>
      <c r="AH5" s="4">
        <f>SUM(AH6:AH498)</f>
        <v>5009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73.88</v>
      </c>
      <c r="D6" s="1">
        <v>215.227</v>
      </c>
      <c r="E6" s="1">
        <v>122.193</v>
      </c>
      <c r="F6" s="1">
        <v>145.44800000000001</v>
      </c>
      <c r="G6" s="7">
        <v>1</v>
      </c>
      <c r="H6" s="1">
        <v>50</v>
      </c>
      <c r="I6" s="1" t="s">
        <v>39</v>
      </c>
      <c r="J6" s="1">
        <v>126.3</v>
      </c>
      <c r="K6" s="1">
        <f t="shared" ref="K6:K36" si="2">E6-J6</f>
        <v>-4.1069999999999993</v>
      </c>
      <c r="L6" s="1"/>
      <c r="M6" s="1"/>
      <c r="N6" s="1"/>
      <c r="O6" s="1">
        <v>0</v>
      </c>
      <c r="P6" s="1"/>
      <c r="Q6" s="1">
        <f>E6/5</f>
        <v>24.438600000000001</v>
      </c>
      <c r="R6" s="5">
        <f>10*Q6-P6-O6-N6-F6</f>
        <v>98.938000000000017</v>
      </c>
      <c r="S6" s="5"/>
      <c r="T6" s="1"/>
      <c r="U6" s="1">
        <f>(F6+N6+O6+P6+R6)/Q6</f>
        <v>10</v>
      </c>
      <c r="V6" s="1">
        <f>(F6+N6+O6+P6)/Q6</f>
        <v>5.9515684204496164</v>
      </c>
      <c r="W6" s="1">
        <v>18.822399999999998</v>
      </c>
      <c r="X6" s="1">
        <v>28.324249999999999</v>
      </c>
      <c r="Y6" s="1">
        <v>34.5283333333333</v>
      </c>
      <c r="Z6" s="1">
        <v>32.536799999999999</v>
      </c>
      <c r="AA6" s="1">
        <v>25.67</v>
      </c>
      <c r="AB6" s="1">
        <v>23.8048</v>
      </c>
      <c r="AC6" s="1">
        <v>25.104800000000001</v>
      </c>
      <c r="AD6" s="1">
        <v>21.938400000000001</v>
      </c>
      <c r="AE6" s="1">
        <v>20.922000000000001</v>
      </c>
      <c r="AF6" s="1">
        <v>19.968399999999999</v>
      </c>
      <c r="AG6" s="1"/>
      <c r="AH6" s="1">
        <f>ROUND(R6*G6,0)</f>
        <v>99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102.51</v>
      </c>
      <c r="D7" s="1">
        <v>1.1399999999999999</v>
      </c>
      <c r="E7" s="1">
        <v>51.966000000000001</v>
      </c>
      <c r="F7" s="1">
        <v>40.097999999999999</v>
      </c>
      <c r="G7" s="7">
        <v>1</v>
      </c>
      <c r="H7" s="1">
        <v>45</v>
      </c>
      <c r="I7" s="1" t="s">
        <v>39</v>
      </c>
      <c r="J7" s="1">
        <v>49.6</v>
      </c>
      <c r="K7" s="1">
        <f t="shared" si="2"/>
        <v>2.3659999999999997</v>
      </c>
      <c r="L7" s="1"/>
      <c r="M7" s="1"/>
      <c r="N7" s="1">
        <v>31.88</v>
      </c>
      <c r="O7" s="1">
        <v>24.5608</v>
      </c>
      <c r="P7" s="1"/>
      <c r="Q7" s="1">
        <f t="shared" ref="Q7:Q68" si="3">E7/5</f>
        <v>10.3932</v>
      </c>
      <c r="R7" s="5">
        <f t="shared" ref="R7:R21" si="4">10*Q7-P7-O7-N7-F7</f>
        <v>7.3932000000000073</v>
      </c>
      <c r="S7" s="5"/>
      <c r="T7" s="1"/>
      <c r="U7" s="1">
        <f t="shared" ref="U7:U68" si="5">(F7+N7+O7+P7+R7)/Q7</f>
        <v>10</v>
      </c>
      <c r="V7" s="1">
        <f t="shared" ref="V7:V68" si="6">(F7+N7+O7+P7)/Q7</f>
        <v>9.2886502713312549</v>
      </c>
      <c r="W7" s="1">
        <v>12.2804</v>
      </c>
      <c r="X7" s="1">
        <v>12.6675</v>
      </c>
      <c r="Y7" s="1">
        <v>14.963333333333299</v>
      </c>
      <c r="Z7" s="1">
        <v>18.677199999999999</v>
      </c>
      <c r="AA7" s="1">
        <v>13.489000000000001</v>
      </c>
      <c r="AB7" s="1">
        <v>9.6303999999999998</v>
      </c>
      <c r="AC7" s="1">
        <v>9.3583999999999996</v>
      </c>
      <c r="AD7" s="1">
        <v>8.3393999999999995</v>
      </c>
      <c r="AE7" s="1">
        <v>12.668200000000001</v>
      </c>
      <c r="AF7" s="1">
        <v>22.373200000000001</v>
      </c>
      <c r="AG7" s="1" t="s">
        <v>41</v>
      </c>
      <c r="AH7" s="1">
        <f t="shared" ref="AH7:AH68" si="7">ROUND(R7*G7,0)</f>
        <v>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82.72</v>
      </c>
      <c r="D8" s="1">
        <v>4.9279999999999999</v>
      </c>
      <c r="E8" s="1">
        <v>82.22</v>
      </c>
      <c r="F8" s="1">
        <v>-4.2000000000000003E-2</v>
      </c>
      <c r="G8" s="7">
        <v>1</v>
      </c>
      <c r="H8" s="1">
        <v>45</v>
      </c>
      <c r="I8" s="1" t="s">
        <v>39</v>
      </c>
      <c r="J8" s="1">
        <v>95.9</v>
      </c>
      <c r="K8" s="1">
        <f t="shared" si="2"/>
        <v>-13.680000000000007</v>
      </c>
      <c r="L8" s="1"/>
      <c r="M8" s="1"/>
      <c r="N8" s="1">
        <v>120.44</v>
      </c>
      <c r="O8" s="1">
        <v>64.488</v>
      </c>
      <c r="P8" s="1"/>
      <c r="Q8" s="1">
        <f t="shared" si="3"/>
        <v>16.443999999999999</v>
      </c>
      <c r="R8" s="5"/>
      <c r="S8" s="5"/>
      <c r="T8" s="1"/>
      <c r="U8" s="1">
        <f t="shared" si="5"/>
        <v>11.243371442471419</v>
      </c>
      <c r="V8" s="1">
        <f t="shared" si="6"/>
        <v>11.243371442471419</v>
      </c>
      <c r="W8" s="1">
        <v>21.495999999999999</v>
      </c>
      <c r="X8" s="1">
        <v>12.7075</v>
      </c>
      <c r="Y8" s="1">
        <v>16.028666666666702</v>
      </c>
      <c r="Z8" s="1">
        <v>16.966799999999999</v>
      </c>
      <c r="AA8" s="1">
        <v>22.48</v>
      </c>
      <c r="AB8" s="1">
        <v>15.718400000000001</v>
      </c>
      <c r="AC8" s="1">
        <v>16.528400000000001</v>
      </c>
      <c r="AD8" s="1">
        <v>16.388400000000001</v>
      </c>
      <c r="AE8" s="1">
        <v>18.810600000000001</v>
      </c>
      <c r="AF8" s="1">
        <v>6.8579999999999997</v>
      </c>
      <c r="AG8" s="1"/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211</v>
      </c>
      <c r="D9" s="1"/>
      <c r="E9" s="1">
        <v>161</v>
      </c>
      <c r="F9" s="1">
        <v>6</v>
      </c>
      <c r="G9" s="7">
        <v>0.45</v>
      </c>
      <c r="H9" s="1">
        <v>45</v>
      </c>
      <c r="I9" s="1" t="s">
        <v>39</v>
      </c>
      <c r="J9" s="1">
        <v>165</v>
      </c>
      <c r="K9" s="1">
        <f t="shared" si="2"/>
        <v>-4</v>
      </c>
      <c r="L9" s="1"/>
      <c r="M9" s="1"/>
      <c r="N9" s="1"/>
      <c r="O9" s="1">
        <v>27</v>
      </c>
      <c r="P9" s="1"/>
      <c r="Q9" s="1">
        <f t="shared" si="3"/>
        <v>32.200000000000003</v>
      </c>
      <c r="R9" s="5">
        <f>8*Q9-P9-O9-N9-F9</f>
        <v>224.60000000000002</v>
      </c>
      <c r="S9" s="5"/>
      <c r="T9" s="1"/>
      <c r="U9" s="1">
        <f t="shared" si="5"/>
        <v>8</v>
      </c>
      <c r="V9" s="1">
        <f t="shared" si="6"/>
        <v>1.0248447204968942</v>
      </c>
      <c r="W9" s="1">
        <v>17</v>
      </c>
      <c r="X9" s="1">
        <v>19</v>
      </c>
      <c r="Y9" s="1">
        <v>23.3333333333333</v>
      </c>
      <c r="Z9" s="1">
        <v>28.6</v>
      </c>
      <c r="AA9" s="1">
        <v>24.2</v>
      </c>
      <c r="AB9" s="1">
        <v>23.8</v>
      </c>
      <c r="AC9" s="1">
        <v>21.4</v>
      </c>
      <c r="AD9" s="1">
        <v>23.4</v>
      </c>
      <c r="AE9" s="1">
        <v>27.6</v>
      </c>
      <c r="AF9" s="1">
        <v>21.4</v>
      </c>
      <c r="AG9" s="1" t="s">
        <v>41</v>
      </c>
      <c r="AH9" s="1">
        <f t="shared" si="7"/>
        <v>101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87</v>
      </c>
      <c r="D10" s="1">
        <v>25</v>
      </c>
      <c r="E10" s="1">
        <v>61</v>
      </c>
      <c r="F10" s="1"/>
      <c r="G10" s="7">
        <v>0.45</v>
      </c>
      <c r="H10" s="1">
        <v>45</v>
      </c>
      <c r="I10" s="1" t="s">
        <v>39</v>
      </c>
      <c r="J10" s="1">
        <v>126</v>
      </c>
      <c r="K10" s="1">
        <f t="shared" si="2"/>
        <v>-65</v>
      </c>
      <c r="L10" s="1"/>
      <c r="M10" s="1"/>
      <c r="N10" s="1">
        <v>148.80000000000001</v>
      </c>
      <c r="O10" s="1">
        <v>94.400000000000034</v>
      </c>
      <c r="P10" s="1"/>
      <c r="Q10" s="1">
        <f t="shared" si="3"/>
        <v>12.2</v>
      </c>
      <c r="R10" s="5"/>
      <c r="S10" s="5"/>
      <c r="T10" s="1"/>
      <c r="U10" s="1">
        <f t="shared" si="5"/>
        <v>19.934426229508201</v>
      </c>
      <c r="V10" s="1">
        <f t="shared" si="6"/>
        <v>19.934426229508201</v>
      </c>
      <c r="W10" s="1">
        <v>23.6</v>
      </c>
      <c r="X10" s="1">
        <v>15.5</v>
      </c>
      <c r="Y10" s="1">
        <v>19.3333333333333</v>
      </c>
      <c r="Z10" s="1">
        <v>37</v>
      </c>
      <c r="AA10" s="1">
        <v>28.6</v>
      </c>
      <c r="AB10" s="1">
        <v>24.6</v>
      </c>
      <c r="AC10" s="1">
        <v>22.4</v>
      </c>
      <c r="AD10" s="1">
        <v>27.6</v>
      </c>
      <c r="AE10" s="1">
        <v>32.4</v>
      </c>
      <c r="AF10" s="1">
        <v>25</v>
      </c>
      <c r="AG10" s="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3</v>
      </c>
      <c r="D11" s="1">
        <v>90</v>
      </c>
      <c r="E11" s="1">
        <v>29</v>
      </c>
      <c r="F11" s="1">
        <v>62</v>
      </c>
      <c r="G11" s="7">
        <v>0.17</v>
      </c>
      <c r="H11" s="1">
        <v>180</v>
      </c>
      <c r="I11" s="1" t="s">
        <v>39</v>
      </c>
      <c r="J11" s="1">
        <v>30</v>
      </c>
      <c r="K11" s="1">
        <f t="shared" si="2"/>
        <v>-1</v>
      </c>
      <c r="L11" s="1"/>
      <c r="M11" s="1"/>
      <c r="N11" s="1"/>
      <c r="O11" s="1">
        <v>0</v>
      </c>
      <c r="P11" s="1"/>
      <c r="Q11" s="1">
        <f t="shared" si="3"/>
        <v>5.8</v>
      </c>
      <c r="R11" s="5"/>
      <c r="S11" s="5"/>
      <c r="T11" s="1"/>
      <c r="U11" s="1">
        <f t="shared" si="5"/>
        <v>10.689655172413794</v>
      </c>
      <c r="V11" s="1">
        <f t="shared" si="6"/>
        <v>10.689655172413794</v>
      </c>
      <c r="W11" s="1">
        <v>2</v>
      </c>
      <c r="X11" s="1">
        <v>8.75</v>
      </c>
      <c r="Y11" s="1">
        <v>11</v>
      </c>
      <c r="Z11" s="1">
        <v>0</v>
      </c>
      <c r="AA11" s="1">
        <v>-0.2</v>
      </c>
      <c r="AB11" s="1">
        <v>3</v>
      </c>
      <c r="AC11" s="1">
        <v>3</v>
      </c>
      <c r="AD11" s="1">
        <v>3</v>
      </c>
      <c r="AE11" s="1">
        <v>3</v>
      </c>
      <c r="AF11" s="1">
        <v>0.8</v>
      </c>
      <c r="AG11" s="1"/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45</v>
      </c>
      <c r="C12" s="1">
        <v>43</v>
      </c>
      <c r="D12" s="1"/>
      <c r="E12" s="1">
        <v>21</v>
      </c>
      <c r="F12" s="1">
        <v>9</v>
      </c>
      <c r="G12" s="7">
        <v>0.3</v>
      </c>
      <c r="H12" s="1">
        <v>40</v>
      </c>
      <c r="I12" s="1" t="s">
        <v>39</v>
      </c>
      <c r="J12" s="1">
        <v>24</v>
      </c>
      <c r="K12" s="1">
        <f t="shared" si="2"/>
        <v>-3</v>
      </c>
      <c r="L12" s="1"/>
      <c r="M12" s="1"/>
      <c r="N12" s="1">
        <v>34.4</v>
      </c>
      <c r="O12" s="1">
        <v>22.79999999999999</v>
      </c>
      <c r="P12" s="1"/>
      <c r="Q12" s="1">
        <f t="shared" si="3"/>
        <v>4.2</v>
      </c>
      <c r="R12" s="5"/>
      <c r="S12" s="5"/>
      <c r="T12" s="1"/>
      <c r="U12" s="1">
        <f t="shared" si="5"/>
        <v>15.761904761904759</v>
      </c>
      <c r="V12" s="1">
        <f t="shared" si="6"/>
        <v>15.761904761904759</v>
      </c>
      <c r="W12" s="1">
        <v>7.6</v>
      </c>
      <c r="X12" s="1">
        <v>4.5</v>
      </c>
      <c r="Y12" s="1">
        <v>1.6666666666666701</v>
      </c>
      <c r="Z12" s="1">
        <v>8.4</v>
      </c>
      <c r="AA12" s="1">
        <v>6.8</v>
      </c>
      <c r="AB12" s="1">
        <v>7.4</v>
      </c>
      <c r="AC12" s="1">
        <v>5.6</v>
      </c>
      <c r="AD12" s="1">
        <v>2.8</v>
      </c>
      <c r="AE12" s="1">
        <v>4.5999999999999996</v>
      </c>
      <c r="AF12" s="1">
        <v>6.8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45</v>
      </c>
      <c r="C13" s="1">
        <v>30</v>
      </c>
      <c r="D13" s="1">
        <v>90</v>
      </c>
      <c r="E13" s="1">
        <v>22</v>
      </c>
      <c r="F13" s="1">
        <v>83</v>
      </c>
      <c r="G13" s="7">
        <v>0.17</v>
      </c>
      <c r="H13" s="1">
        <v>180</v>
      </c>
      <c r="I13" s="1" t="s">
        <v>39</v>
      </c>
      <c r="J13" s="1">
        <v>22</v>
      </c>
      <c r="K13" s="1">
        <f t="shared" si="2"/>
        <v>0</v>
      </c>
      <c r="L13" s="1"/>
      <c r="M13" s="1"/>
      <c r="N13" s="1"/>
      <c r="O13" s="1">
        <v>0</v>
      </c>
      <c r="P13" s="1"/>
      <c r="Q13" s="1">
        <f t="shared" si="3"/>
        <v>4.4000000000000004</v>
      </c>
      <c r="R13" s="5"/>
      <c r="S13" s="5"/>
      <c r="T13" s="1"/>
      <c r="U13" s="1">
        <f t="shared" si="5"/>
        <v>18.863636363636363</v>
      </c>
      <c r="V13" s="1">
        <f t="shared" si="6"/>
        <v>18.863636363636363</v>
      </c>
      <c r="W13" s="1">
        <v>7.2</v>
      </c>
      <c r="X13" s="1">
        <v>11.25</v>
      </c>
      <c r="Y13" s="1">
        <v>13</v>
      </c>
      <c r="Z13" s="1">
        <v>11.4</v>
      </c>
      <c r="AA13" s="1">
        <v>11.6</v>
      </c>
      <c r="AB13" s="1">
        <v>11.8</v>
      </c>
      <c r="AC13" s="1">
        <v>10.4</v>
      </c>
      <c r="AD13" s="1">
        <v>5</v>
      </c>
      <c r="AE13" s="1">
        <v>5</v>
      </c>
      <c r="AF13" s="1">
        <v>0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45</v>
      </c>
      <c r="C14" s="1">
        <v>14</v>
      </c>
      <c r="D14" s="1"/>
      <c r="E14" s="1">
        <v>6</v>
      </c>
      <c r="F14" s="1">
        <v>5</v>
      </c>
      <c r="G14" s="7">
        <v>0.35</v>
      </c>
      <c r="H14" s="1">
        <v>50</v>
      </c>
      <c r="I14" s="1" t="s">
        <v>39</v>
      </c>
      <c r="J14" s="1">
        <v>8</v>
      </c>
      <c r="K14" s="1">
        <f t="shared" si="2"/>
        <v>-2</v>
      </c>
      <c r="L14" s="1"/>
      <c r="M14" s="1"/>
      <c r="N14" s="1">
        <v>13</v>
      </c>
      <c r="O14" s="1">
        <v>5.2000000000000028</v>
      </c>
      <c r="P14" s="1"/>
      <c r="Q14" s="1">
        <f t="shared" si="3"/>
        <v>1.2</v>
      </c>
      <c r="R14" s="5"/>
      <c r="S14" s="5"/>
      <c r="T14" s="1"/>
      <c r="U14" s="1">
        <f t="shared" si="5"/>
        <v>19.333333333333336</v>
      </c>
      <c r="V14" s="1">
        <f t="shared" si="6"/>
        <v>19.333333333333336</v>
      </c>
      <c r="W14" s="1">
        <v>2.6</v>
      </c>
      <c r="X14" s="1">
        <v>1.25</v>
      </c>
      <c r="Y14" s="1">
        <v>1.3333333333333299</v>
      </c>
      <c r="Z14" s="1">
        <v>3.4</v>
      </c>
      <c r="AA14" s="1">
        <v>2.6</v>
      </c>
      <c r="AB14" s="1">
        <v>-1</v>
      </c>
      <c r="AC14" s="1">
        <v>-0.4</v>
      </c>
      <c r="AD14" s="1">
        <v>3</v>
      </c>
      <c r="AE14" s="1">
        <v>3.2</v>
      </c>
      <c r="AF14" s="1">
        <v>1.6</v>
      </c>
      <c r="AG14" s="1"/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45</v>
      </c>
      <c r="C15" s="1">
        <v>25</v>
      </c>
      <c r="D15" s="1"/>
      <c r="E15" s="1">
        <v>22</v>
      </c>
      <c r="F15" s="1">
        <v>2</v>
      </c>
      <c r="G15" s="7">
        <v>0.35</v>
      </c>
      <c r="H15" s="1">
        <v>50</v>
      </c>
      <c r="I15" s="1" t="s">
        <v>39</v>
      </c>
      <c r="J15" s="1">
        <v>22</v>
      </c>
      <c r="K15" s="1">
        <f t="shared" si="2"/>
        <v>0</v>
      </c>
      <c r="L15" s="1"/>
      <c r="M15" s="1"/>
      <c r="N15" s="1"/>
      <c r="O15" s="1">
        <v>6</v>
      </c>
      <c r="P15" s="1"/>
      <c r="Q15" s="1">
        <f t="shared" si="3"/>
        <v>4.4000000000000004</v>
      </c>
      <c r="R15" s="5">
        <f>9*Q15-P15-O15-N15-F15</f>
        <v>31.6</v>
      </c>
      <c r="S15" s="5"/>
      <c r="T15" s="1"/>
      <c r="U15" s="1">
        <f t="shared" si="5"/>
        <v>9</v>
      </c>
      <c r="V15" s="1">
        <f t="shared" si="6"/>
        <v>1.8181818181818181</v>
      </c>
      <c r="W15" s="1">
        <v>2.2000000000000002</v>
      </c>
      <c r="X15" s="1">
        <v>-2.25</v>
      </c>
      <c r="Y15" s="1">
        <v>-3.3333333333333299</v>
      </c>
      <c r="Z15" s="1">
        <v>4</v>
      </c>
      <c r="AA15" s="1">
        <v>4</v>
      </c>
      <c r="AB15" s="1">
        <v>0.4</v>
      </c>
      <c r="AC15" s="1">
        <v>2.6</v>
      </c>
      <c r="AD15" s="1">
        <v>2.6</v>
      </c>
      <c r="AE15" s="1">
        <v>2.8</v>
      </c>
      <c r="AF15" s="1">
        <v>1.6</v>
      </c>
      <c r="AG15" s="1"/>
      <c r="AH15" s="1">
        <f t="shared" si="7"/>
        <v>11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38</v>
      </c>
      <c r="C16" s="1">
        <v>367.18900000000002</v>
      </c>
      <c r="D16" s="1"/>
      <c r="E16" s="1">
        <v>187.36099999999999</v>
      </c>
      <c r="F16" s="1">
        <v>144.06700000000001</v>
      </c>
      <c r="G16" s="7">
        <v>1</v>
      </c>
      <c r="H16" s="1">
        <v>55</v>
      </c>
      <c r="I16" s="1" t="s">
        <v>39</v>
      </c>
      <c r="J16" s="1">
        <v>180.3</v>
      </c>
      <c r="K16" s="1">
        <f t="shared" si="2"/>
        <v>7.0609999999999786</v>
      </c>
      <c r="L16" s="1"/>
      <c r="M16" s="1"/>
      <c r="N16" s="1">
        <v>39.230999999999902</v>
      </c>
      <c r="O16" s="1">
        <v>74.923600000000079</v>
      </c>
      <c r="P16" s="1"/>
      <c r="Q16" s="1">
        <f t="shared" si="3"/>
        <v>37.472200000000001</v>
      </c>
      <c r="R16" s="5">
        <f t="shared" si="4"/>
        <v>116.50040000000001</v>
      </c>
      <c r="S16" s="5"/>
      <c r="T16" s="1"/>
      <c r="U16" s="1">
        <f t="shared" si="5"/>
        <v>10</v>
      </c>
      <c r="V16" s="1">
        <f t="shared" si="6"/>
        <v>6.8910178745843575</v>
      </c>
      <c r="W16" s="1">
        <v>37.461799999999997</v>
      </c>
      <c r="X16" s="1">
        <v>32.024749999999997</v>
      </c>
      <c r="Y16" s="1">
        <v>36.811666666666703</v>
      </c>
      <c r="Z16" s="1">
        <v>39.523800000000001</v>
      </c>
      <c r="AA16" s="1">
        <v>26.480399999999999</v>
      </c>
      <c r="AB16" s="1">
        <v>25.910399999999999</v>
      </c>
      <c r="AC16" s="1">
        <v>26.623999999999999</v>
      </c>
      <c r="AD16" s="1">
        <v>35.904000000000003</v>
      </c>
      <c r="AE16" s="1">
        <v>39.999600000000001</v>
      </c>
      <c r="AF16" s="1">
        <v>33.615600000000001</v>
      </c>
      <c r="AG16" s="1" t="s">
        <v>41</v>
      </c>
      <c r="AH16" s="1">
        <f t="shared" si="7"/>
        <v>117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2060.221</v>
      </c>
      <c r="D17" s="1"/>
      <c r="E17" s="1">
        <v>1359.4179999999999</v>
      </c>
      <c r="F17" s="1">
        <v>483.61399999999998</v>
      </c>
      <c r="G17" s="7">
        <v>1</v>
      </c>
      <c r="H17" s="1">
        <v>50</v>
      </c>
      <c r="I17" s="1" t="s">
        <v>39</v>
      </c>
      <c r="J17" s="1">
        <v>1342.82</v>
      </c>
      <c r="K17" s="1">
        <f t="shared" si="2"/>
        <v>16.597999999999956</v>
      </c>
      <c r="L17" s="1"/>
      <c r="M17" s="1"/>
      <c r="N17" s="1">
        <v>999.44759999999997</v>
      </c>
      <c r="O17" s="1">
        <v>-0.18739999999934301</v>
      </c>
      <c r="P17" s="1">
        <v>260</v>
      </c>
      <c r="Q17" s="1">
        <f t="shared" si="3"/>
        <v>271.8836</v>
      </c>
      <c r="R17" s="5">
        <f t="shared" si="4"/>
        <v>975.96179999999958</v>
      </c>
      <c r="S17" s="5"/>
      <c r="T17" s="1"/>
      <c r="U17" s="1">
        <f t="shared" si="5"/>
        <v>10</v>
      </c>
      <c r="V17" s="1">
        <f t="shared" si="6"/>
        <v>6.4103689961439407</v>
      </c>
      <c r="W17" s="1">
        <v>259.81259999999997</v>
      </c>
      <c r="X17" s="1">
        <v>195.73949999999999</v>
      </c>
      <c r="Y17" s="1">
        <v>187.493333333333</v>
      </c>
      <c r="Z17" s="1">
        <v>414.947</v>
      </c>
      <c r="AA17" s="1">
        <v>367.75819999999999</v>
      </c>
      <c r="AB17" s="1">
        <v>301.0514</v>
      </c>
      <c r="AC17" s="1">
        <v>280.99</v>
      </c>
      <c r="AD17" s="1">
        <v>289.33940000000001</v>
      </c>
      <c r="AE17" s="1">
        <v>295.1284</v>
      </c>
      <c r="AF17" s="1">
        <v>257.60879999999997</v>
      </c>
      <c r="AG17" s="19" t="s">
        <v>48</v>
      </c>
      <c r="AH17" s="1">
        <f t="shared" si="7"/>
        <v>976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38</v>
      </c>
      <c r="C18" s="1">
        <v>45.347999999999999</v>
      </c>
      <c r="D18" s="1"/>
      <c r="E18" s="1">
        <v>31.824999999999999</v>
      </c>
      <c r="F18" s="1">
        <v>-8.5999999999999993E-2</v>
      </c>
      <c r="G18" s="7">
        <v>1</v>
      </c>
      <c r="H18" s="1">
        <v>60</v>
      </c>
      <c r="I18" s="1" t="s">
        <v>39</v>
      </c>
      <c r="J18" s="1">
        <v>28.5</v>
      </c>
      <c r="K18" s="1">
        <f t="shared" si="2"/>
        <v>3.3249999999999993</v>
      </c>
      <c r="L18" s="1"/>
      <c r="M18" s="1"/>
      <c r="N18" s="1">
        <v>5</v>
      </c>
      <c r="O18" s="1">
        <v>6.5435999999999979</v>
      </c>
      <c r="P18" s="1"/>
      <c r="Q18" s="1">
        <f t="shared" si="3"/>
        <v>6.3650000000000002</v>
      </c>
      <c r="R18" s="5">
        <f>9*Q18-P18-O18-N18-F18</f>
        <v>45.827400000000004</v>
      </c>
      <c r="S18" s="5"/>
      <c r="T18" s="1"/>
      <c r="U18" s="1">
        <f t="shared" si="5"/>
        <v>9</v>
      </c>
      <c r="V18" s="1">
        <f t="shared" si="6"/>
        <v>1.8000942655145322</v>
      </c>
      <c r="W18" s="1">
        <v>4.0747999999999998</v>
      </c>
      <c r="X18" s="1">
        <v>2.8605</v>
      </c>
      <c r="Y18" s="1">
        <v>3.8140000000000001</v>
      </c>
      <c r="Z18" s="1">
        <v>9.5074000000000005</v>
      </c>
      <c r="AA18" s="1">
        <v>7.4260000000000002</v>
      </c>
      <c r="AB18" s="1">
        <v>7.0776000000000003</v>
      </c>
      <c r="AC18" s="1">
        <v>7.7824</v>
      </c>
      <c r="AD18" s="1">
        <v>4.7750000000000004</v>
      </c>
      <c r="AE18" s="1">
        <v>4.6017999999999999</v>
      </c>
      <c r="AF18" s="1">
        <v>7.5625999999999998</v>
      </c>
      <c r="AG18" s="1"/>
      <c r="AH18" s="1">
        <f t="shared" si="7"/>
        <v>46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38</v>
      </c>
      <c r="C19" s="1">
        <v>-0.96799999999999997</v>
      </c>
      <c r="D19" s="1">
        <v>0.96799999999999997</v>
      </c>
      <c r="E19" s="1"/>
      <c r="F19" s="1"/>
      <c r="G19" s="7">
        <v>1</v>
      </c>
      <c r="H19" s="1">
        <v>60</v>
      </c>
      <c r="I19" s="1" t="s">
        <v>39</v>
      </c>
      <c r="J19" s="1"/>
      <c r="K19" s="1">
        <f t="shared" si="2"/>
        <v>0</v>
      </c>
      <c r="L19" s="1"/>
      <c r="M19" s="1"/>
      <c r="N19" s="1">
        <v>407.45940000000002</v>
      </c>
      <c r="O19" s="1">
        <v>0.35099999999999909</v>
      </c>
      <c r="P19" s="1">
        <v>290</v>
      </c>
      <c r="Q19" s="1">
        <f t="shared" si="3"/>
        <v>0</v>
      </c>
      <c r="R19" s="5"/>
      <c r="S19" s="5"/>
      <c r="T19" s="1"/>
      <c r="U19" s="1" t="e">
        <f t="shared" si="5"/>
        <v>#DIV/0!</v>
      </c>
      <c r="V19" s="1" t="e">
        <f t="shared" si="6"/>
        <v>#DIV/0!</v>
      </c>
      <c r="W19" s="1">
        <v>58.0702</v>
      </c>
      <c r="X19" s="1">
        <v>23.896750000000001</v>
      </c>
      <c r="Y19" s="1">
        <v>24.351666666666699</v>
      </c>
      <c r="Z19" s="1">
        <v>9.9337999999999997</v>
      </c>
      <c r="AA19" s="1">
        <v>27.843</v>
      </c>
      <c r="AB19" s="1">
        <v>16.889800000000001</v>
      </c>
      <c r="AC19" s="1">
        <v>8.4526000000000003</v>
      </c>
      <c r="AD19" s="1">
        <v>0</v>
      </c>
      <c r="AE19" s="1">
        <v>0</v>
      </c>
      <c r="AF19" s="1">
        <v>0</v>
      </c>
      <c r="AG19" s="1" t="s">
        <v>57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>
        <v>33.270000000000003</v>
      </c>
      <c r="D20" s="1"/>
      <c r="E20" s="1">
        <v>20.431000000000001</v>
      </c>
      <c r="F20" s="1">
        <v>3.6360000000000001</v>
      </c>
      <c r="G20" s="7">
        <v>1</v>
      </c>
      <c r="H20" s="1">
        <v>60</v>
      </c>
      <c r="I20" s="1" t="s">
        <v>39</v>
      </c>
      <c r="J20" s="1">
        <v>19.3</v>
      </c>
      <c r="K20" s="1">
        <f t="shared" si="2"/>
        <v>1.1310000000000002</v>
      </c>
      <c r="L20" s="1"/>
      <c r="M20" s="1"/>
      <c r="N20" s="1">
        <v>38.052</v>
      </c>
      <c r="O20" s="1">
        <v>12.9024</v>
      </c>
      <c r="P20" s="1"/>
      <c r="Q20" s="1">
        <f t="shared" si="3"/>
        <v>4.0861999999999998</v>
      </c>
      <c r="R20" s="5"/>
      <c r="S20" s="5"/>
      <c r="T20" s="1"/>
      <c r="U20" s="1">
        <f t="shared" si="5"/>
        <v>13.359698497381432</v>
      </c>
      <c r="V20" s="1">
        <f t="shared" si="6"/>
        <v>13.359698497381432</v>
      </c>
      <c r="W20" s="1">
        <v>6.4512</v>
      </c>
      <c r="X20" s="1">
        <v>4.0037500000000001</v>
      </c>
      <c r="Y20" s="1">
        <v>4.7430000000000003</v>
      </c>
      <c r="Z20" s="1">
        <v>6.5082000000000004</v>
      </c>
      <c r="AA20" s="1">
        <v>3.8506</v>
      </c>
      <c r="AB20" s="1">
        <v>6.4710000000000001</v>
      </c>
      <c r="AC20" s="1">
        <v>7.3532000000000002</v>
      </c>
      <c r="AD20" s="1">
        <v>6.7713999999999999</v>
      </c>
      <c r="AE20" s="1">
        <v>6.7771999999999997</v>
      </c>
      <c r="AF20" s="1">
        <v>5.8011999999999997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38</v>
      </c>
      <c r="C21" s="1">
        <v>233.136</v>
      </c>
      <c r="D21" s="1">
        <v>190.89</v>
      </c>
      <c r="E21" s="1">
        <v>229.41800000000001</v>
      </c>
      <c r="F21" s="1">
        <v>130.61000000000001</v>
      </c>
      <c r="G21" s="7">
        <v>1</v>
      </c>
      <c r="H21" s="1">
        <v>60</v>
      </c>
      <c r="I21" s="1" t="s">
        <v>39</v>
      </c>
      <c r="J21" s="1">
        <v>218.5</v>
      </c>
      <c r="K21" s="1">
        <f t="shared" si="2"/>
        <v>10.918000000000006</v>
      </c>
      <c r="L21" s="1"/>
      <c r="M21" s="1"/>
      <c r="N21" s="1">
        <v>91.417000000000002</v>
      </c>
      <c r="O21" s="1">
        <v>93.95879999999994</v>
      </c>
      <c r="P21" s="1"/>
      <c r="Q21" s="1">
        <f t="shared" si="3"/>
        <v>45.883600000000001</v>
      </c>
      <c r="R21" s="5">
        <f t="shared" si="4"/>
        <v>142.85020000000009</v>
      </c>
      <c r="S21" s="5"/>
      <c r="T21" s="1"/>
      <c r="U21" s="1">
        <f t="shared" si="5"/>
        <v>10</v>
      </c>
      <c r="V21" s="1">
        <f t="shared" si="6"/>
        <v>6.8866828234924879</v>
      </c>
      <c r="W21" s="1">
        <v>46.979399999999998</v>
      </c>
      <c r="X21" s="1">
        <v>47.753999999999998</v>
      </c>
      <c r="Y21" s="1">
        <v>55.546333333333301</v>
      </c>
      <c r="Z21" s="1">
        <v>71.313199999999995</v>
      </c>
      <c r="AA21" s="1">
        <v>54.491</v>
      </c>
      <c r="AB21" s="1">
        <v>49.520400000000002</v>
      </c>
      <c r="AC21" s="1">
        <v>49.321399999999997</v>
      </c>
      <c r="AD21" s="1">
        <v>45.862000000000002</v>
      </c>
      <c r="AE21" s="1">
        <v>46.5304</v>
      </c>
      <c r="AF21" s="1">
        <v>47.1282</v>
      </c>
      <c r="AG21" s="1"/>
      <c r="AH21" s="1">
        <f t="shared" si="7"/>
        <v>143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60</v>
      </c>
      <c r="B22" s="11" t="s">
        <v>38</v>
      </c>
      <c r="C22" s="11"/>
      <c r="D22" s="11"/>
      <c r="E22" s="20">
        <v>89.62</v>
      </c>
      <c r="F22" s="20">
        <v>-89.62</v>
      </c>
      <c r="G22" s="12">
        <v>0</v>
      </c>
      <c r="H22" s="11" t="e">
        <v>#N/A</v>
      </c>
      <c r="I22" s="11" t="s">
        <v>43</v>
      </c>
      <c r="J22" s="11">
        <v>89.62</v>
      </c>
      <c r="K22" s="11">
        <f t="shared" si="2"/>
        <v>0</v>
      </c>
      <c r="L22" s="11"/>
      <c r="M22" s="11"/>
      <c r="N22" s="11"/>
      <c r="O22" s="11"/>
      <c r="P22" s="11"/>
      <c r="Q22" s="11">
        <f t="shared" si="3"/>
        <v>17.923999999999999</v>
      </c>
      <c r="R22" s="13"/>
      <c r="S22" s="13"/>
      <c r="T22" s="11"/>
      <c r="U22" s="11">
        <f t="shared" si="5"/>
        <v>-5</v>
      </c>
      <c r="V22" s="11">
        <f t="shared" si="6"/>
        <v>-5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4" t="s">
        <v>145</v>
      </c>
      <c r="AH22" s="1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38</v>
      </c>
      <c r="C23" s="1">
        <v>161.58000000000001</v>
      </c>
      <c r="D23" s="1"/>
      <c r="E23" s="1">
        <v>67.561999999999998</v>
      </c>
      <c r="F23" s="1">
        <v>79.573999999999998</v>
      </c>
      <c r="G23" s="7">
        <v>1</v>
      </c>
      <c r="H23" s="1">
        <v>60</v>
      </c>
      <c r="I23" s="1" t="s">
        <v>39</v>
      </c>
      <c r="J23" s="1">
        <v>65.180000000000007</v>
      </c>
      <c r="K23" s="1">
        <f t="shared" si="2"/>
        <v>2.3819999999999908</v>
      </c>
      <c r="L23" s="1"/>
      <c r="M23" s="1"/>
      <c r="N23" s="1"/>
      <c r="O23" s="1">
        <v>23.34479999999996</v>
      </c>
      <c r="P23" s="1"/>
      <c r="Q23" s="1">
        <f t="shared" si="3"/>
        <v>13.5124</v>
      </c>
      <c r="R23" s="5">
        <f t="shared" ref="R23:R25" si="8">10*Q23-P23-O23-N23-F23</f>
        <v>32.205200000000033</v>
      </c>
      <c r="S23" s="5"/>
      <c r="T23" s="1"/>
      <c r="U23" s="1">
        <f t="shared" si="5"/>
        <v>10</v>
      </c>
      <c r="V23" s="1">
        <f t="shared" si="6"/>
        <v>7.616618809389891</v>
      </c>
      <c r="W23" s="1">
        <v>14.4594</v>
      </c>
      <c r="X23" s="1">
        <v>10.269500000000001</v>
      </c>
      <c r="Y23" s="1">
        <v>11.074666666666699</v>
      </c>
      <c r="Z23" s="1">
        <v>20.447399999999998</v>
      </c>
      <c r="AA23" s="1">
        <v>17.401599999999998</v>
      </c>
      <c r="AB23" s="1">
        <v>16.496400000000001</v>
      </c>
      <c r="AC23" s="1">
        <v>18.803999999999998</v>
      </c>
      <c r="AD23" s="1">
        <v>30.3306</v>
      </c>
      <c r="AE23" s="1">
        <v>31.1906</v>
      </c>
      <c r="AF23" s="1">
        <v>23.629799999999999</v>
      </c>
      <c r="AG23" s="19" t="s">
        <v>48</v>
      </c>
      <c r="AH23" s="1">
        <f t="shared" si="7"/>
        <v>32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38</v>
      </c>
      <c r="C24" s="1">
        <v>104.259</v>
      </c>
      <c r="D24" s="1"/>
      <c r="E24" s="1">
        <v>74.766999999999996</v>
      </c>
      <c r="F24" s="1">
        <v>13.997999999999999</v>
      </c>
      <c r="G24" s="7">
        <v>1</v>
      </c>
      <c r="H24" s="1">
        <v>60</v>
      </c>
      <c r="I24" s="1" t="s">
        <v>39</v>
      </c>
      <c r="J24" s="1">
        <v>71.3</v>
      </c>
      <c r="K24" s="1">
        <f t="shared" si="2"/>
        <v>3.4669999999999987</v>
      </c>
      <c r="L24" s="1"/>
      <c r="M24" s="1"/>
      <c r="N24" s="1">
        <v>15.164</v>
      </c>
      <c r="O24" s="1">
        <v>21.41119999999999</v>
      </c>
      <c r="P24" s="1"/>
      <c r="Q24" s="1">
        <f t="shared" si="3"/>
        <v>14.953399999999998</v>
      </c>
      <c r="R24" s="5">
        <f t="shared" si="8"/>
        <v>98.960800000000006</v>
      </c>
      <c r="S24" s="5"/>
      <c r="T24" s="1"/>
      <c r="U24" s="1">
        <f t="shared" si="5"/>
        <v>10</v>
      </c>
      <c r="V24" s="1">
        <f t="shared" si="6"/>
        <v>3.3820535797878737</v>
      </c>
      <c r="W24" s="1">
        <v>10.7056</v>
      </c>
      <c r="X24" s="1">
        <v>3.7435</v>
      </c>
      <c r="Y24" s="1">
        <v>2.9340000000000002</v>
      </c>
      <c r="Z24" s="1">
        <v>18.459</v>
      </c>
      <c r="AA24" s="1">
        <v>14.941599999999999</v>
      </c>
      <c r="AB24" s="1">
        <v>11.798400000000001</v>
      </c>
      <c r="AC24" s="1">
        <v>12.150600000000001</v>
      </c>
      <c r="AD24" s="1">
        <v>14.749599999999999</v>
      </c>
      <c r="AE24" s="1">
        <v>17.404199999999999</v>
      </c>
      <c r="AF24" s="1">
        <v>18.8446</v>
      </c>
      <c r="AG24" s="1"/>
      <c r="AH24" s="1">
        <f t="shared" si="7"/>
        <v>99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38</v>
      </c>
      <c r="C25" s="1">
        <v>174.791</v>
      </c>
      <c r="D25" s="1"/>
      <c r="E25" s="1">
        <v>142.173</v>
      </c>
      <c r="F25" s="1">
        <v>8.8829999999999991</v>
      </c>
      <c r="G25" s="7">
        <v>1</v>
      </c>
      <c r="H25" s="1">
        <v>60</v>
      </c>
      <c r="I25" s="1" t="s">
        <v>39</v>
      </c>
      <c r="J25" s="1">
        <v>134.97999999999999</v>
      </c>
      <c r="K25" s="1">
        <f t="shared" si="2"/>
        <v>7.1930000000000121</v>
      </c>
      <c r="L25" s="1"/>
      <c r="M25" s="1"/>
      <c r="N25" s="1">
        <v>108.877</v>
      </c>
      <c r="O25" s="1">
        <v>52.521199999999993</v>
      </c>
      <c r="P25" s="1"/>
      <c r="Q25" s="1">
        <f t="shared" si="3"/>
        <v>28.4346</v>
      </c>
      <c r="R25" s="5">
        <f t="shared" si="8"/>
        <v>114.06480000000002</v>
      </c>
      <c r="S25" s="5"/>
      <c r="T25" s="1"/>
      <c r="U25" s="1">
        <f t="shared" si="5"/>
        <v>10</v>
      </c>
      <c r="V25" s="1">
        <f t="shared" si="6"/>
        <v>5.9885210271992566</v>
      </c>
      <c r="W25" s="1">
        <v>26.2606</v>
      </c>
      <c r="X25" s="1">
        <v>23.333749999999998</v>
      </c>
      <c r="Y25" s="1">
        <v>28.762333333333299</v>
      </c>
      <c r="Z25" s="1">
        <v>32.263199999999998</v>
      </c>
      <c r="AA25" s="1">
        <v>28.7502</v>
      </c>
      <c r="AB25" s="1">
        <v>44.961199999999998</v>
      </c>
      <c r="AC25" s="1">
        <v>44.0092</v>
      </c>
      <c r="AD25" s="1">
        <v>38.052199999999999</v>
      </c>
      <c r="AE25" s="1">
        <v>27.617799999999999</v>
      </c>
      <c r="AF25" s="1">
        <v>24.850999999999999</v>
      </c>
      <c r="AG25" s="1"/>
      <c r="AH25" s="1">
        <f t="shared" si="7"/>
        <v>114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64</v>
      </c>
      <c r="B26" s="11" t="s">
        <v>38</v>
      </c>
      <c r="C26" s="11">
        <v>14.657999999999999</v>
      </c>
      <c r="D26" s="11"/>
      <c r="E26" s="11"/>
      <c r="F26" s="11">
        <v>0.72199999999999998</v>
      </c>
      <c r="G26" s="12">
        <v>0</v>
      </c>
      <c r="H26" s="11">
        <v>35</v>
      </c>
      <c r="I26" s="11" t="s">
        <v>43</v>
      </c>
      <c r="J26" s="11">
        <v>23.3</v>
      </c>
      <c r="K26" s="11">
        <f t="shared" si="2"/>
        <v>-23.3</v>
      </c>
      <c r="L26" s="11"/>
      <c r="M26" s="11"/>
      <c r="N26" s="11"/>
      <c r="O26" s="11">
        <v>0</v>
      </c>
      <c r="P26" s="11"/>
      <c r="Q26" s="11">
        <f t="shared" si="3"/>
        <v>0</v>
      </c>
      <c r="R26" s="13"/>
      <c r="S26" s="13"/>
      <c r="T26" s="11"/>
      <c r="U26" s="11" t="e">
        <f t="shared" si="5"/>
        <v>#DIV/0!</v>
      </c>
      <c r="V26" s="11" t="e">
        <f t="shared" si="6"/>
        <v>#DIV/0!</v>
      </c>
      <c r="W26" s="11">
        <v>0</v>
      </c>
      <c r="X26" s="11">
        <v>0.46050000000000002</v>
      </c>
      <c r="Y26" s="11">
        <v>0</v>
      </c>
      <c r="Z26" s="11">
        <v>-0.68920000000000003</v>
      </c>
      <c r="AA26" s="11">
        <v>-0.96140000000000003</v>
      </c>
      <c r="AB26" s="11">
        <v>-0.13600000000000001</v>
      </c>
      <c r="AC26" s="11">
        <v>-0.13600000000000001</v>
      </c>
      <c r="AD26" s="11">
        <v>-0.53639999999999999</v>
      </c>
      <c r="AE26" s="11">
        <v>-0.6734</v>
      </c>
      <c r="AF26" s="11">
        <v>-0.82640000000000002</v>
      </c>
      <c r="AG26" s="14" t="s">
        <v>147</v>
      </c>
      <c r="AH26" s="1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65</v>
      </c>
      <c r="B27" s="15" t="s">
        <v>38</v>
      </c>
      <c r="C27" s="15">
        <v>16.245999999999999</v>
      </c>
      <c r="D27" s="15"/>
      <c r="E27" s="15"/>
      <c r="F27" s="15"/>
      <c r="G27" s="16">
        <v>0</v>
      </c>
      <c r="H27" s="15">
        <v>30</v>
      </c>
      <c r="I27" s="15" t="s">
        <v>39</v>
      </c>
      <c r="J27" s="15">
        <v>43.3</v>
      </c>
      <c r="K27" s="15">
        <f t="shared" si="2"/>
        <v>-43.3</v>
      </c>
      <c r="L27" s="15"/>
      <c r="M27" s="15"/>
      <c r="N27" s="15"/>
      <c r="O27" s="15">
        <v>0</v>
      </c>
      <c r="P27" s="15"/>
      <c r="Q27" s="15">
        <f t="shared" si="3"/>
        <v>0</v>
      </c>
      <c r="R27" s="17"/>
      <c r="S27" s="17"/>
      <c r="T27" s="15"/>
      <c r="U27" s="15" t="e">
        <f t="shared" si="5"/>
        <v>#DIV/0!</v>
      </c>
      <c r="V27" s="15" t="e">
        <f t="shared" si="6"/>
        <v>#DIV/0!</v>
      </c>
      <c r="W27" s="15">
        <v>0</v>
      </c>
      <c r="X27" s="15">
        <v>0.73099999999999998</v>
      </c>
      <c r="Y27" s="15">
        <v>0.97466666666666701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8" t="s">
        <v>148</v>
      </c>
      <c r="AH27" s="15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38</v>
      </c>
      <c r="C28" s="1">
        <v>23.757000000000001</v>
      </c>
      <c r="D28" s="1">
        <v>155.446</v>
      </c>
      <c r="E28" s="1">
        <v>83.328999999999994</v>
      </c>
      <c r="F28" s="1">
        <v>53.524000000000001</v>
      </c>
      <c r="G28" s="7">
        <v>1</v>
      </c>
      <c r="H28" s="1">
        <v>30</v>
      </c>
      <c r="I28" s="1" t="s">
        <v>39</v>
      </c>
      <c r="J28" s="1">
        <v>82.4</v>
      </c>
      <c r="K28" s="1">
        <f t="shared" si="2"/>
        <v>0.92899999999998784</v>
      </c>
      <c r="L28" s="1"/>
      <c r="M28" s="1"/>
      <c r="N28" s="1"/>
      <c r="O28" s="1">
        <v>21.329399999999989</v>
      </c>
      <c r="P28" s="1"/>
      <c r="Q28" s="1">
        <f t="shared" si="3"/>
        <v>16.665799999999997</v>
      </c>
      <c r="R28" s="5">
        <f t="shared" ref="R28" si="9">10*Q28-P28-O28-N28-F28</f>
        <v>91.804599999999965</v>
      </c>
      <c r="S28" s="5"/>
      <c r="T28" s="1"/>
      <c r="U28" s="1">
        <f t="shared" si="5"/>
        <v>10</v>
      </c>
      <c r="V28" s="1">
        <f t="shared" si="6"/>
        <v>4.4914375547528476</v>
      </c>
      <c r="W28" s="1">
        <v>14.793200000000001</v>
      </c>
      <c r="X28" s="1">
        <v>20.518750000000001</v>
      </c>
      <c r="Y28" s="1">
        <v>23.950333333333301</v>
      </c>
      <c r="Z28" s="1">
        <v>13.145799999999999</v>
      </c>
      <c r="AA28" s="1">
        <v>14.8558</v>
      </c>
      <c r="AB28" s="1">
        <v>16.898</v>
      </c>
      <c r="AC28" s="1">
        <v>15.227399999999999</v>
      </c>
      <c r="AD28" s="1">
        <v>15.3856</v>
      </c>
      <c r="AE28" s="1">
        <v>16.945</v>
      </c>
      <c r="AF28" s="1">
        <v>16.5702</v>
      </c>
      <c r="AG28" s="1"/>
      <c r="AH28" s="1">
        <f t="shared" si="7"/>
        <v>92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38</v>
      </c>
      <c r="C29" s="1">
        <v>96.29</v>
      </c>
      <c r="D29" s="1">
        <v>0.26800000000000002</v>
      </c>
      <c r="E29" s="1">
        <v>65.081999999999994</v>
      </c>
      <c r="F29" s="1"/>
      <c r="G29" s="7">
        <v>1</v>
      </c>
      <c r="H29" s="1">
        <v>30</v>
      </c>
      <c r="I29" s="1" t="s">
        <v>39</v>
      </c>
      <c r="J29" s="1">
        <v>123.2</v>
      </c>
      <c r="K29" s="1">
        <f t="shared" si="2"/>
        <v>-58.118000000000009</v>
      </c>
      <c r="L29" s="1"/>
      <c r="M29" s="1"/>
      <c r="N29" s="1">
        <v>144.714</v>
      </c>
      <c r="O29" s="1">
        <v>45.305199999999971</v>
      </c>
      <c r="P29" s="1"/>
      <c r="Q29" s="1">
        <f t="shared" si="3"/>
        <v>13.016399999999999</v>
      </c>
      <c r="R29" s="5">
        <v>30</v>
      </c>
      <c r="S29" s="5"/>
      <c r="T29" s="1"/>
      <c r="U29" s="1">
        <f t="shared" si="5"/>
        <v>16.903229771672656</v>
      </c>
      <c r="V29" s="1">
        <f t="shared" si="6"/>
        <v>14.598445038566728</v>
      </c>
      <c r="W29" s="1">
        <v>22.6526</v>
      </c>
      <c r="X29" s="1">
        <v>15.36975</v>
      </c>
      <c r="Y29" s="1">
        <v>17.196999999999999</v>
      </c>
      <c r="Z29" s="1">
        <v>27.559200000000001</v>
      </c>
      <c r="AA29" s="1">
        <v>25.7438</v>
      </c>
      <c r="AB29" s="1">
        <v>23.762799999999999</v>
      </c>
      <c r="AC29" s="1">
        <v>25.472000000000001</v>
      </c>
      <c r="AD29" s="1">
        <v>26.218800000000002</v>
      </c>
      <c r="AE29" s="1">
        <v>23.787400000000002</v>
      </c>
      <c r="AF29" s="1">
        <v>22.513999999999999</v>
      </c>
      <c r="AG29" s="1"/>
      <c r="AH29" s="1">
        <f t="shared" si="7"/>
        <v>30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68</v>
      </c>
      <c r="B30" s="15" t="s">
        <v>38</v>
      </c>
      <c r="C30" s="15"/>
      <c r="D30" s="15"/>
      <c r="E30" s="15"/>
      <c r="F30" s="15"/>
      <c r="G30" s="16">
        <v>0</v>
      </c>
      <c r="H30" s="15">
        <v>45</v>
      </c>
      <c r="I30" s="15" t="s">
        <v>39</v>
      </c>
      <c r="J30" s="15"/>
      <c r="K30" s="15">
        <f t="shared" si="2"/>
        <v>0</v>
      </c>
      <c r="L30" s="15"/>
      <c r="M30" s="15"/>
      <c r="N30" s="15"/>
      <c r="O30" s="15">
        <v>0</v>
      </c>
      <c r="P30" s="15"/>
      <c r="Q30" s="15">
        <f t="shared" si="3"/>
        <v>0</v>
      </c>
      <c r="R30" s="17"/>
      <c r="S30" s="17"/>
      <c r="T30" s="15"/>
      <c r="U30" s="15" t="e">
        <f t="shared" si="5"/>
        <v>#DIV/0!</v>
      </c>
      <c r="V30" s="15" t="e">
        <f t="shared" si="6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 t="s">
        <v>69</v>
      </c>
      <c r="AH30" s="15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38</v>
      </c>
      <c r="C31" s="1">
        <v>4.3739999999999997</v>
      </c>
      <c r="D31" s="1">
        <v>329.51900000000001</v>
      </c>
      <c r="E31" s="1">
        <v>340.21</v>
      </c>
      <c r="F31" s="1">
        <v>-53.058</v>
      </c>
      <c r="G31" s="7">
        <v>1</v>
      </c>
      <c r="H31" s="1">
        <v>40</v>
      </c>
      <c r="I31" s="1" t="s">
        <v>39</v>
      </c>
      <c r="J31" s="1">
        <v>349.6</v>
      </c>
      <c r="K31" s="1">
        <f t="shared" si="2"/>
        <v>-9.3900000000000432</v>
      </c>
      <c r="L31" s="1"/>
      <c r="M31" s="1"/>
      <c r="N31" s="1">
        <v>544.41943333333404</v>
      </c>
      <c r="O31" s="1">
        <v>0</v>
      </c>
      <c r="P31" s="1">
        <v>274.99019999999882</v>
      </c>
      <c r="Q31" s="1">
        <f t="shared" si="3"/>
        <v>68.042000000000002</v>
      </c>
      <c r="R31" s="5">
        <v>80</v>
      </c>
      <c r="S31" s="5"/>
      <c r="T31" s="1"/>
      <c r="U31" s="1">
        <f t="shared" si="5"/>
        <v>12.438664844262851</v>
      </c>
      <c r="V31" s="1">
        <f t="shared" si="6"/>
        <v>11.262920451093924</v>
      </c>
      <c r="W31" s="1">
        <v>91.663399999999996</v>
      </c>
      <c r="X31" s="1">
        <v>60.7575</v>
      </c>
      <c r="Y31" s="1">
        <v>59.560333333333297</v>
      </c>
      <c r="Z31" s="1">
        <v>85.546199999999999</v>
      </c>
      <c r="AA31" s="1">
        <v>78.234200000000001</v>
      </c>
      <c r="AB31" s="1">
        <v>68.129000000000005</v>
      </c>
      <c r="AC31" s="1">
        <v>48.634999999999998</v>
      </c>
      <c r="AD31" s="1">
        <v>69.484399999999994</v>
      </c>
      <c r="AE31" s="1">
        <v>70.148600000000002</v>
      </c>
      <c r="AF31" s="1">
        <v>74.080600000000004</v>
      </c>
      <c r="AG31" s="1"/>
      <c r="AH31" s="1">
        <f t="shared" si="7"/>
        <v>80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38</v>
      </c>
      <c r="C32" s="1">
        <v>81.361999999999995</v>
      </c>
      <c r="D32" s="1"/>
      <c r="E32" s="1">
        <v>40.531999999999996</v>
      </c>
      <c r="F32" s="1">
        <v>32.741999999999997</v>
      </c>
      <c r="G32" s="7">
        <v>1</v>
      </c>
      <c r="H32" s="1">
        <v>40</v>
      </c>
      <c r="I32" s="1" t="s">
        <v>39</v>
      </c>
      <c r="J32" s="1">
        <v>39.200000000000003</v>
      </c>
      <c r="K32" s="1">
        <f t="shared" si="2"/>
        <v>1.3319999999999936</v>
      </c>
      <c r="L32" s="1"/>
      <c r="M32" s="1"/>
      <c r="N32" s="1">
        <v>7.7080000000000002</v>
      </c>
      <c r="O32" s="1">
        <v>16.693599999999989</v>
      </c>
      <c r="P32" s="1"/>
      <c r="Q32" s="1">
        <f t="shared" si="3"/>
        <v>8.1063999999999989</v>
      </c>
      <c r="R32" s="5">
        <f t="shared" ref="R32:R54" si="10">10*Q32-P32-O32-N32-F32</f>
        <v>23.920400000000008</v>
      </c>
      <c r="S32" s="5"/>
      <c r="T32" s="1"/>
      <c r="U32" s="1">
        <f t="shared" si="5"/>
        <v>10</v>
      </c>
      <c r="V32" s="1">
        <f t="shared" si="6"/>
        <v>7.0491956972268817</v>
      </c>
      <c r="W32" s="1">
        <v>8.3468</v>
      </c>
      <c r="X32" s="1">
        <v>4.47</v>
      </c>
      <c r="Y32" s="1">
        <v>1.6339999999999999</v>
      </c>
      <c r="Z32" s="1">
        <v>11.4382</v>
      </c>
      <c r="AA32" s="1">
        <v>12.8108</v>
      </c>
      <c r="AB32" s="1">
        <v>7.8014000000000001</v>
      </c>
      <c r="AC32" s="1">
        <v>7.7257999999999996</v>
      </c>
      <c r="AD32" s="1">
        <v>7.1272000000000002</v>
      </c>
      <c r="AE32" s="1">
        <v>9.7984000000000009</v>
      </c>
      <c r="AF32" s="1">
        <v>11.793200000000001</v>
      </c>
      <c r="AG32" s="1"/>
      <c r="AH32" s="1">
        <f t="shared" si="7"/>
        <v>24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55.753999999999998</v>
      </c>
      <c r="D33" s="1"/>
      <c r="E33" s="1">
        <v>34.872999999999998</v>
      </c>
      <c r="F33" s="1"/>
      <c r="G33" s="7">
        <v>1</v>
      </c>
      <c r="H33" s="1">
        <v>30</v>
      </c>
      <c r="I33" s="1" t="s">
        <v>39</v>
      </c>
      <c r="J33" s="1">
        <v>40.700000000000003</v>
      </c>
      <c r="K33" s="1">
        <f t="shared" si="2"/>
        <v>-5.8270000000000053</v>
      </c>
      <c r="L33" s="1"/>
      <c r="M33" s="1"/>
      <c r="N33" s="1">
        <v>29.347000000000001</v>
      </c>
      <c r="O33" s="1">
        <v>16.037600000000001</v>
      </c>
      <c r="P33" s="1"/>
      <c r="Q33" s="1">
        <f t="shared" si="3"/>
        <v>6.9745999999999997</v>
      </c>
      <c r="R33" s="5">
        <f t="shared" si="10"/>
        <v>24.361399999999996</v>
      </c>
      <c r="S33" s="5"/>
      <c r="T33" s="1"/>
      <c r="U33" s="1">
        <f t="shared" si="5"/>
        <v>10.000000000000002</v>
      </c>
      <c r="V33" s="1">
        <f t="shared" si="6"/>
        <v>6.5071258566799539</v>
      </c>
      <c r="W33" s="1">
        <v>8.0188000000000006</v>
      </c>
      <c r="X33" s="1">
        <v>3.6949999999999998</v>
      </c>
      <c r="Y33" s="1">
        <v>2.2916666666666701</v>
      </c>
      <c r="Z33" s="1">
        <v>1.8704000000000001</v>
      </c>
      <c r="AA33" s="1">
        <v>8.1864000000000008</v>
      </c>
      <c r="AB33" s="1">
        <v>3.2141999999999999</v>
      </c>
      <c r="AC33" s="1">
        <v>3.4262000000000001</v>
      </c>
      <c r="AD33" s="1">
        <v>1.3091999999999999</v>
      </c>
      <c r="AE33" s="1">
        <v>2.3426</v>
      </c>
      <c r="AF33" s="1">
        <v>5.8983999999999996</v>
      </c>
      <c r="AG33" s="1"/>
      <c r="AH33" s="1">
        <f t="shared" si="7"/>
        <v>24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38</v>
      </c>
      <c r="C34" s="1">
        <v>172.03100000000001</v>
      </c>
      <c r="D34" s="1">
        <v>1.0029999999999999</v>
      </c>
      <c r="E34" s="1">
        <v>140.75299999999999</v>
      </c>
      <c r="F34" s="1">
        <v>-0.99</v>
      </c>
      <c r="G34" s="7">
        <v>1</v>
      </c>
      <c r="H34" s="1">
        <v>50</v>
      </c>
      <c r="I34" s="1" t="s">
        <v>39</v>
      </c>
      <c r="J34" s="1">
        <v>132.6</v>
      </c>
      <c r="K34" s="1">
        <f t="shared" si="2"/>
        <v>8.1529999999999916</v>
      </c>
      <c r="L34" s="1"/>
      <c r="M34" s="1"/>
      <c r="N34" s="1">
        <v>237.77459999999999</v>
      </c>
      <c r="O34" s="1">
        <v>0</v>
      </c>
      <c r="P34" s="1">
        <v>128.6142000000001</v>
      </c>
      <c r="Q34" s="1">
        <f t="shared" si="3"/>
        <v>28.150599999999997</v>
      </c>
      <c r="R34" s="5"/>
      <c r="S34" s="5"/>
      <c r="T34" s="1"/>
      <c r="U34" s="1">
        <f t="shared" si="5"/>
        <v>12.980142519164781</v>
      </c>
      <c r="V34" s="1">
        <f t="shared" si="6"/>
        <v>12.980142519164781</v>
      </c>
      <c r="W34" s="1">
        <v>42.871400000000001</v>
      </c>
      <c r="X34" s="1">
        <v>22.297000000000001</v>
      </c>
      <c r="Y34" s="1">
        <v>9.3643333333333292</v>
      </c>
      <c r="Z34" s="1">
        <v>33.690800000000003</v>
      </c>
      <c r="AA34" s="1">
        <v>34.931800000000003</v>
      </c>
      <c r="AB34" s="1">
        <v>20.694199999999999</v>
      </c>
      <c r="AC34" s="1">
        <v>18.100000000000001</v>
      </c>
      <c r="AD34" s="1">
        <v>16.396999999999998</v>
      </c>
      <c r="AE34" s="1">
        <v>16.604199999999999</v>
      </c>
      <c r="AF34" s="1">
        <v>27.7102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38</v>
      </c>
      <c r="C35" s="1">
        <v>61.091999999999999</v>
      </c>
      <c r="D35" s="1">
        <v>6.0380000000000003</v>
      </c>
      <c r="E35" s="1">
        <v>51.527999999999999</v>
      </c>
      <c r="F35" s="1"/>
      <c r="G35" s="7">
        <v>1</v>
      </c>
      <c r="H35" s="1">
        <v>50</v>
      </c>
      <c r="I35" s="1" t="s">
        <v>39</v>
      </c>
      <c r="J35" s="1">
        <v>64.3</v>
      </c>
      <c r="K35" s="1">
        <f t="shared" si="2"/>
        <v>-12.771999999999998</v>
      </c>
      <c r="L35" s="1"/>
      <c r="M35" s="1"/>
      <c r="N35" s="1">
        <v>127.7364</v>
      </c>
      <c r="O35" s="1">
        <v>60.427799999999962</v>
      </c>
      <c r="P35" s="1"/>
      <c r="Q35" s="1">
        <f t="shared" si="3"/>
        <v>10.3056</v>
      </c>
      <c r="R35" s="5">
        <v>20</v>
      </c>
      <c r="S35" s="5"/>
      <c r="T35" s="1"/>
      <c r="U35" s="1">
        <f t="shared" si="5"/>
        <v>20.199134451172174</v>
      </c>
      <c r="V35" s="1">
        <f t="shared" si="6"/>
        <v>18.258442012109917</v>
      </c>
      <c r="W35" s="1">
        <v>20.142600000000002</v>
      </c>
      <c r="X35" s="1">
        <v>12.3</v>
      </c>
      <c r="Y35" s="1">
        <v>8.2100000000000009</v>
      </c>
      <c r="Z35" s="1">
        <v>18.057600000000001</v>
      </c>
      <c r="AA35" s="1">
        <v>16.805199999999999</v>
      </c>
      <c r="AB35" s="1">
        <v>11.447800000000001</v>
      </c>
      <c r="AC35" s="1">
        <v>8.8368000000000002</v>
      </c>
      <c r="AD35" s="1">
        <v>13.8416</v>
      </c>
      <c r="AE35" s="1">
        <v>13.542400000000001</v>
      </c>
      <c r="AF35" s="1">
        <v>5.4808000000000003</v>
      </c>
      <c r="AG35" s="1"/>
      <c r="AH35" s="1">
        <f t="shared" si="7"/>
        <v>20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45</v>
      </c>
      <c r="C36" s="1">
        <v>130</v>
      </c>
      <c r="D36" s="1">
        <v>624</v>
      </c>
      <c r="E36" s="1">
        <v>553</v>
      </c>
      <c r="F36" s="1">
        <v>87</v>
      </c>
      <c r="G36" s="7">
        <v>0.4</v>
      </c>
      <c r="H36" s="1">
        <v>45</v>
      </c>
      <c r="I36" s="1" t="s">
        <v>39</v>
      </c>
      <c r="J36" s="1">
        <v>557</v>
      </c>
      <c r="K36" s="1">
        <f t="shared" si="2"/>
        <v>-4</v>
      </c>
      <c r="L36" s="1"/>
      <c r="M36" s="1"/>
      <c r="N36" s="1">
        <v>310.08333333333297</v>
      </c>
      <c r="O36" s="1">
        <v>190.80000000000021</v>
      </c>
      <c r="P36" s="1"/>
      <c r="Q36" s="1">
        <f t="shared" si="3"/>
        <v>110.6</v>
      </c>
      <c r="R36" s="5">
        <f t="shared" si="10"/>
        <v>518.11666666666679</v>
      </c>
      <c r="S36" s="5"/>
      <c r="T36" s="1"/>
      <c r="U36" s="1">
        <f t="shared" si="5"/>
        <v>10</v>
      </c>
      <c r="V36" s="1">
        <f t="shared" si="6"/>
        <v>5.3154008438818554</v>
      </c>
      <c r="W36" s="1">
        <v>95.4</v>
      </c>
      <c r="X36" s="1">
        <v>93.75</v>
      </c>
      <c r="Y36" s="1">
        <v>95.3333333333333</v>
      </c>
      <c r="Z36" s="1">
        <v>87.4</v>
      </c>
      <c r="AA36" s="1">
        <v>70.400000000000006</v>
      </c>
      <c r="AB36" s="1">
        <v>78.8</v>
      </c>
      <c r="AC36" s="1">
        <v>71.2</v>
      </c>
      <c r="AD36" s="1">
        <v>88.4</v>
      </c>
      <c r="AE36" s="1">
        <v>88.6</v>
      </c>
      <c r="AF36" s="1">
        <v>83.2</v>
      </c>
      <c r="AG36" s="1"/>
      <c r="AH36" s="1">
        <f t="shared" si="7"/>
        <v>207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45</v>
      </c>
      <c r="C37" s="1">
        <v>31</v>
      </c>
      <c r="D37" s="1">
        <v>50</v>
      </c>
      <c r="E37" s="1">
        <v>66</v>
      </c>
      <c r="F37" s="1">
        <v>9</v>
      </c>
      <c r="G37" s="7">
        <v>0.45</v>
      </c>
      <c r="H37" s="1">
        <v>50</v>
      </c>
      <c r="I37" s="1" t="s">
        <v>39</v>
      </c>
      <c r="J37" s="1">
        <v>68</v>
      </c>
      <c r="K37" s="1">
        <f t="shared" ref="K37:K67" si="11">E37-J37</f>
        <v>-2</v>
      </c>
      <c r="L37" s="1"/>
      <c r="M37" s="1"/>
      <c r="N37" s="1"/>
      <c r="O37" s="1">
        <v>10</v>
      </c>
      <c r="P37" s="1"/>
      <c r="Q37" s="1">
        <f t="shared" si="3"/>
        <v>13.2</v>
      </c>
      <c r="R37" s="5">
        <f>8*Q37-P37-O37-N37-F37</f>
        <v>86.6</v>
      </c>
      <c r="S37" s="5"/>
      <c r="T37" s="1"/>
      <c r="U37" s="1">
        <f t="shared" si="5"/>
        <v>8</v>
      </c>
      <c r="V37" s="1">
        <f t="shared" si="6"/>
        <v>1.4393939393939394</v>
      </c>
      <c r="W37" s="1">
        <v>6.6</v>
      </c>
      <c r="X37" s="1">
        <v>8.25</v>
      </c>
      <c r="Y37" s="1">
        <v>10</v>
      </c>
      <c r="Z37" s="1">
        <v>16.8</v>
      </c>
      <c r="AA37" s="1">
        <v>4.8</v>
      </c>
      <c r="AB37" s="1">
        <v>10.6</v>
      </c>
      <c r="AC37" s="1">
        <v>11.4</v>
      </c>
      <c r="AD37" s="1">
        <v>5.2</v>
      </c>
      <c r="AE37" s="1">
        <v>4.4000000000000004</v>
      </c>
      <c r="AF37" s="1">
        <v>2</v>
      </c>
      <c r="AG37" s="1"/>
      <c r="AH37" s="1">
        <f t="shared" si="7"/>
        <v>39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45</v>
      </c>
      <c r="C38" s="1">
        <v>72</v>
      </c>
      <c r="D38" s="1">
        <v>606</v>
      </c>
      <c r="E38" s="1">
        <v>465</v>
      </c>
      <c r="F38" s="1">
        <v>142</v>
      </c>
      <c r="G38" s="7">
        <v>0.4</v>
      </c>
      <c r="H38" s="1">
        <v>45</v>
      </c>
      <c r="I38" s="1" t="s">
        <v>39</v>
      </c>
      <c r="J38" s="1">
        <v>470</v>
      </c>
      <c r="K38" s="1">
        <f t="shared" si="11"/>
        <v>-5</v>
      </c>
      <c r="L38" s="1"/>
      <c r="M38" s="1"/>
      <c r="N38" s="1">
        <v>292.16666666666703</v>
      </c>
      <c r="O38" s="1">
        <v>180.40000000000009</v>
      </c>
      <c r="P38" s="1"/>
      <c r="Q38" s="1">
        <f t="shared" si="3"/>
        <v>93</v>
      </c>
      <c r="R38" s="5">
        <f t="shared" si="10"/>
        <v>315.43333333333288</v>
      </c>
      <c r="S38" s="5"/>
      <c r="T38" s="1"/>
      <c r="U38" s="1">
        <f t="shared" si="5"/>
        <v>10</v>
      </c>
      <c r="V38" s="1">
        <f t="shared" si="6"/>
        <v>6.6082437275985706</v>
      </c>
      <c r="W38" s="1">
        <v>90.2</v>
      </c>
      <c r="X38" s="1">
        <v>88.5</v>
      </c>
      <c r="Y38" s="1">
        <v>88.6666666666667</v>
      </c>
      <c r="Z38" s="1">
        <v>79</v>
      </c>
      <c r="AA38" s="1">
        <v>70</v>
      </c>
      <c r="AB38" s="1">
        <v>72.400000000000006</v>
      </c>
      <c r="AC38" s="1">
        <v>67.400000000000006</v>
      </c>
      <c r="AD38" s="1">
        <v>72.8</v>
      </c>
      <c r="AE38" s="1">
        <v>76</v>
      </c>
      <c r="AF38" s="1">
        <v>67</v>
      </c>
      <c r="AG38" s="1"/>
      <c r="AH38" s="1">
        <f t="shared" si="7"/>
        <v>126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38</v>
      </c>
      <c r="C39" s="1">
        <v>28.303999999999998</v>
      </c>
      <c r="D39" s="1">
        <v>0.23499999999999999</v>
      </c>
      <c r="E39" s="1">
        <v>10.071999999999999</v>
      </c>
      <c r="F39" s="1"/>
      <c r="G39" s="7">
        <v>1</v>
      </c>
      <c r="H39" s="1">
        <v>45</v>
      </c>
      <c r="I39" s="1" t="s">
        <v>39</v>
      </c>
      <c r="J39" s="1">
        <v>26.2</v>
      </c>
      <c r="K39" s="1">
        <f t="shared" si="11"/>
        <v>-16.128</v>
      </c>
      <c r="L39" s="1"/>
      <c r="M39" s="1"/>
      <c r="N39" s="1">
        <v>56.167999999999999</v>
      </c>
      <c r="O39" s="1">
        <v>49.590000000000018</v>
      </c>
      <c r="P39" s="1"/>
      <c r="Q39" s="1">
        <f t="shared" si="3"/>
        <v>2.0143999999999997</v>
      </c>
      <c r="R39" s="5"/>
      <c r="S39" s="5"/>
      <c r="T39" s="1"/>
      <c r="U39" s="1">
        <f t="shared" si="5"/>
        <v>52.500992851469434</v>
      </c>
      <c r="V39" s="1">
        <f t="shared" si="6"/>
        <v>52.500992851469434</v>
      </c>
      <c r="W39" s="1">
        <v>9.918000000000001</v>
      </c>
      <c r="X39" s="1">
        <v>5.27475</v>
      </c>
      <c r="Y39" s="1">
        <v>5.5810000000000004</v>
      </c>
      <c r="Z39" s="1">
        <v>6.4725999999999999</v>
      </c>
      <c r="AA39" s="1">
        <v>7.5484</v>
      </c>
      <c r="AB39" s="1">
        <v>2.1551999999999998</v>
      </c>
      <c r="AC39" s="1">
        <v>-0.152</v>
      </c>
      <c r="AD39" s="1">
        <v>4.4004000000000003</v>
      </c>
      <c r="AE39" s="1">
        <v>9.4337999999999997</v>
      </c>
      <c r="AF39" s="1">
        <v>15.9496</v>
      </c>
      <c r="AG39" s="1"/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45</v>
      </c>
      <c r="C40" s="1">
        <v>17</v>
      </c>
      <c r="D40" s="1"/>
      <c r="E40" s="1">
        <v>1</v>
      </c>
      <c r="F40" s="1"/>
      <c r="G40" s="7">
        <v>0.45</v>
      </c>
      <c r="H40" s="1">
        <v>45</v>
      </c>
      <c r="I40" s="1" t="s">
        <v>39</v>
      </c>
      <c r="J40" s="1">
        <v>2</v>
      </c>
      <c r="K40" s="1">
        <f t="shared" si="11"/>
        <v>-1</v>
      </c>
      <c r="L40" s="1"/>
      <c r="M40" s="1"/>
      <c r="N40" s="1">
        <v>45.8</v>
      </c>
      <c r="O40" s="1">
        <v>46.8</v>
      </c>
      <c r="P40" s="1"/>
      <c r="Q40" s="1">
        <f t="shared" si="3"/>
        <v>0.2</v>
      </c>
      <c r="R40" s="5"/>
      <c r="S40" s="5"/>
      <c r="T40" s="1"/>
      <c r="U40" s="1">
        <f t="shared" si="5"/>
        <v>462.99999999999994</v>
      </c>
      <c r="V40" s="1">
        <f t="shared" si="6"/>
        <v>462.99999999999994</v>
      </c>
      <c r="W40" s="1">
        <v>7.8</v>
      </c>
      <c r="X40" s="1">
        <v>2</v>
      </c>
      <c r="Y40" s="1">
        <v>1.6666666666666701</v>
      </c>
      <c r="Z40" s="1">
        <v>5</v>
      </c>
      <c r="AA40" s="1">
        <v>4.5999999999999996</v>
      </c>
      <c r="AB40" s="1">
        <v>6</v>
      </c>
      <c r="AC40" s="1">
        <v>6</v>
      </c>
      <c r="AD40" s="1">
        <v>2</v>
      </c>
      <c r="AE40" s="1">
        <v>4</v>
      </c>
      <c r="AF40" s="1">
        <v>5.8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45</v>
      </c>
      <c r="C41" s="1">
        <v>13</v>
      </c>
      <c r="D41" s="1">
        <v>138</v>
      </c>
      <c r="E41" s="1">
        <v>59</v>
      </c>
      <c r="F41" s="1">
        <v>60</v>
      </c>
      <c r="G41" s="7">
        <v>0.35</v>
      </c>
      <c r="H41" s="1">
        <v>40</v>
      </c>
      <c r="I41" s="1" t="s">
        <v>39</v>
      </c>
      <c r="J41" s="1">
        <v>71</v>
      </c>
      <c r="K41" s="1">
        <f t="shared" si="11"/>
        <v>-12</v>
      </c>
      <c r="L41" s="1"/>
      <c r="M41" s="1"/>
      <c r="N41" s="1"/>
      <c r="O41" s="1">
        <v>6.1999999999999886</v>
      </c>
      <c r="P41" s="1"/>
      <c r="Q41" s="1">
        <f t="shared" si="3"/>
        <v>11.8</v>
      </c>
      <c r="R41" s="5">
        <f t="shared" si="10"/>
        <v>51.800000000000011</v>
      </c>
      <c r="S41" s="5"/>
      <c r="T41" s="1"/>
      <c r="U41" s="1">
        <f t="shared" si="5"/>
        <v>10</v>
      </c>
      <c r="V41" s="1">
        <f t="shared" si="6"/>
        <v>5.6101694915254221</v>
      </c>
      <c r="W41" s="1">
        <v>11.6</v>
      </c>
      <c r="X41" s="1">
        <v>16.25</v>
      </c>
      <c r="Y41" s="1">
        <v>19.6666666666667</v>
      </c>
      <c r="Z41" s="1">
        <v>24.8</v>
      </c>
      <c r="AA41" s="1">
        <v>15.2</v>
      </c>
      <c r="AB41" s="1">
        <v>21</v>
      </c>
      <c r="AC41" s="1">
        <v>19</v>
      </c>
      <c r="AD41" s="1">
        <v>3.4</v>
      </c>
      <c r="AE41" s="1">
        <v>5.6</v>
      </c>
      <c r="AF41" s="1">
        <v>13.2</v>
      </c>
      <c r="AG41" s="1"/>
      <c r="AH41" s="1">
        <f t="shared" si="7"/>
        <v>18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38</v>
      </c>
      <c r="C42" s="1">
        <v>135.333</v>
      </c>
      <c r="D42" s="1"/>
      <c r="E42" s="1">
        <v>90.722999999999999</v>
      </c>
      <c r="F42" s="1"/>
      <c r="G42" s="7">
        <v>1</v>
      </c>
      <c r="H42" s="1">
        <v>40</v>
      </c>
      <c r="I42" s="1" t="s">
        <v>39</v>
      </c>
      <c r="J42" s="1">
        <v>126.1</v>
      </c>
      <c r="K42" s="1">
        <f t="shared" si="11"/>
        <v>-35.376999999999995</v>
      </c>
      <c r="L42" s="1"/>
      <c r="M42" s="1"/>
      <c r="N42" s="1">
        <v>225.82900000000001</v>
      </c>
      <c r="O42" s="1">
        <v>0</v>
      </c>
      <c r="P42" s="1">
        <v>163.696</v>
      </c>
      <c r="Q42" s="1">
        <f t="shared" si="3"/>
        <v>18.144600000000001</v>
      </c>
      <c r="R42" s="5"/>
      <c r="S42" s="5"/>
      <c r="T42" s="1"/>
      <c r="U42" s="1">
        <f t="shared" si="5"/>
        <v>21.467819626776009</v>
      </c>
      <c r="V42" s="1">
        <f t="shared" si="6"/>
        <v>21.467819626776009</v>
      </c>
      <c r="W42" s="1">
        <v>40.923999999999999</v>
      </c>
      <c r="X42" s="1">
        <v>18.981249999999999</v>
      </c>
      <c r="Y42" s="1">
        <v>7.5456666666666701</v>
      </c>
      <c r="Z42" s="1">
        <v>36.6952</v>
      </c>
      <c r="AA42" s="1">
        <v>34.061199999999999</v>
      </c>
      <c r="AB42" s="1">
        <v>22.594000000000001</v>
      </c>
      <c r="AC42" s="1">
        <v>16.1938</v>
      </c>
      <c r="AD42" s="1">
        <v>8.8361999999999998</v>
      </c>
      <c r="AE42" s="1">
        <v>14.5238</v>
      </c>
      <c r="AF42" s="1">
        <v>30.297799999999999</v>
      </c>
      <c r="AG42" s="1"/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45</v>
      </c>
      <c r="C43" s="1">
        <v>62</v>
      </c>
      <c r="D43" s="1">
        <v>3</v>
      </c>
      <c r="E43" s="1">
        <v>26</v>
      </c>
      <c r="F43" s="1"/>
      <c r="G43" s="7">
        <v>0.4</v>
      </c>
      <c r="H43" s="1">
        <v>40</v>
      </c>
      <c r="I43" s="1" t="s">
        <v>39</v>
      </c>
      <c r="J43" s="1">
        <v>65</v>
      </c>
      <c r="K43" s="1">
        <f t="shared" si="11"/>
        <v>-39</v>
      </c>
      <c r="L43" s="1"/>
      <c r="M43" s="1"/>
      <c r="N43" s="1">
        <v>157.19999999999999</v>
      </c>
      <c r="O43" s="1">
        <v>123.0000000000001</v>
      </c>
      <c r="P43" s="1"/>
      <c r="Q43" s="1">
        <f t="shared" si="3"/>
        <v>5.2</v>
      </c>
      <c r="R43" s="5"/>
      <c r="S43" s="5"/>
      <c r="T43" s="1"/>
      <c r="U43" s="1">
        <f t="shared" si="5"/>
        <v>53.884615384615401</v>
      </c>
      <c r="V43" s="1">
        <f t="shared" si="6"/>
        <v>53.884615384615401</v>
      </c>
      <c r="W43" s="1">
        <v>24.6</v>
      </c>
      <c r="X43" s="1">
        <v>8</v>
      </c>
      <c r="Y43" s="1">
        <v>-1</v>
      </c>
      <c r="Z43" s="1">
        <v>26</v>
      </c>
      <c r="AA43" s="1">
        <v>18.399999999999999</v>
      </c>
      <c r="AB43" s="1">
        <v>9</v>
      </c>
      <c r="AC43" s="1">
        <v>11</v>
      </c>
      <c r="AD43" s="1">
        <v>19</v>
      </c>
      <c r="AE43" s="1">
        <v>19.2</v>
      </c>
      <c r="AF43" s="1">
        <v>11.4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45</v>
      </c>
      <c r="C44" s="1">
        <v>364</v>
      </c>
      <c r="D44" s="1"/>
      <c r="E44" s="1">
        <v>252</v>
      </c>
      <c r="F44" s="1">
        <v>88</v>
      </c>
      <c r="G44" s="7">
        <v>0.4</v>
      </c>
      <c r="H44" s="1">
        <v>45</v>
      </c>
      <c r="I44" s="1" t="s">
        <v>39</v>
      </c>
      <c r="J44" s="1">
        <v>254</v>
      </c>
      <c r="K44" s="1">
        <f t="shared" si="11"/>
        <v>-2</v>
      </c>
      <c r="L44" s="1"/>
      <c r="M44" s="1"/>
      <c r="N44" s="1"/>
      <c r="O44" s="1">
        <v>0</v>
      </c>
      <c r="P44" s="1"/>
      <c r="Q44" s="1">
        <f t="shared" si="3"/>
        <v>50.4</v>
      </c>
      <c r="R44" s="5">
        <f>8*Q44-P44-O44-N44-F44</f>
        <v>315.2</v>
      </c>
      <c r="S44" s="5"/>
      <c r="T44" s="1"/>
      <c r="U44" s="1">
        <f t="shared" si="5"/>
        <v>8</v>
      </c>
      <c r="V44" s="1">
        <f t="shared" si="6"/>
        <v>1.746031746031746</v>
      </c>
      <c r="W44" s="1">
        <v>20.6</v>
      </c>
      <c r="X44" s="1">
        <v>25.75</v>
      </c>
      <c r="Y44" s="1">
        <v>22.6666666666667</v>
      </c>
      <c r="Z44" s="1">
        <v>40.4</v>
      </c>
      <c r="AA44" s="1">
        <v>22.8</v>
      </c>
      <c r="AB44" s="1">
        <v>91.2</v>
      </c>
      <c r="AC44" s="1">
        <v>91</v>
      </c>
      <c r="AD44" s="1">
        <v>1.2</v>
      </c>
      <c r="AE44" s="1">
        <v>10</v>
      </c>
      <c r="AF44" s="1">
        <v>76.400000000000006</v>
      </c>
      <c r="AG44" s="1" t="s">
        <v>149</v>
      </c>
      <c r="AH44" s="1">
        <f t="shared" si="7"/>
        <v>126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38</v>
      </c>
      <c r="C45" s="1">
        <v>131.13200000000001</v>
      </c>
      <c r="D45" s="1">
        <v>4.758</v>
      </c>
      <c r="E45" s="1">
        <v>106.352</v>
      </c>
      <c r="F45" s="1"/>
      <c r="G45" s="7">
        <v>1</v>
      </c>
      <c r="H45" s="1">
        <v>40</v>
      </c>
      <c r="I45" s="1" t="s">
        <v>39</v>
      </c>
      <c r="J45" s="1">
        <v>109.1</v>
      </c>
      <c r="K45" s="1">
        <f t="shared" si="11"/>
        <v>-2.7479999999999905</v>
      </c>
      <c r="L45" s="1"/>
      <c r="M45" s="1"/>
      <c r="N45" s="1">
        <v>241.97399999999999</v>
      </c>
      <c r="O45" s="1">
        <v>115.72199999999999</v>
      </c>
      <c r="P45" s="1"/>
      <c r="Q45" s="1">
        <f t="shared" si="3"/>
        <v>21.270400000000002</v>
      </c>
      <c r="R45" s="5">
        <v>20</v>
      </c>
      <c r="S45" s="5"/>
      <c r="T45" s="1"/>
      <c r="U45" s="1">
        <f t="shared" si="5"/>
        <v>17.7568828042726</v>
      </c>
      <c r="V45" s="1">
        <f t="shared" si="6"/>
        <v>16.816608996539788</v>
      </c>
      <c r="W45" s="1">
        <v>38.573999999999998</v>
      </c>
      <c r="X45" s="1">
        <v>19.65175</v>
      </c>
      <c r="Y45" s="1">
        <v>9.1963333333333299</v>
      </c>
      <c r="Z45" s="1">
        <v>40.4328</v>
      </c>
      <c r="AA45" s="1">
        <v>35.076599999999999</v>
      </c>
      <c r="AB45" s="1">
        <v>24.657399999999999</v>
      </c>
      <c r="AC45" s="1">
        <v>24.382400000000001</v>
      </c>
      <c r="AD45" s="1">
        <v>31.646799999999999</v>
      </c>
      <c r="AE45" s="1">
        <v>31.089400000000001</v>
      </c>
      <c r="AF45" s="1">
        <v>26.712</v>
      </c>
      <c r="AG45" s="1"/>
      <c r="AH45" s="1">
        <f t="shared" si="7"/>
        <v>20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45</v>
      </c>
      <c r="C46" s="1">
        <v>111</v>
      </c>
      <c r="D46" s="1">
        <v>36</v>
      </c>
      <c r="E46" s="1">
        <v>108</v>
      </c>
      <c r="F46" s="1">
        <v>2</v>
      </c>
      <c r="G46" s="7">
        <v>0.35</v>
      </c>
      <c r="H46" s="1">
        <v>40</v>
      </c>
      <c r="I46" s="1" t="s">
        <v>39</v>
      </c>
      <c r="J46" s="1">
        <v>127</v>
      </c>
      <c r="K46" s="1">
        <f t="shared" si="11"/>
        <v>-19</v>
      </c>
      <c r="L46" s="1"/>
      <c r="M46" s="1"/>
      <c r="N46" s="1">
        <v>169.25</v>
      </c>
      <c r="O46" s="1">
        <v>56</v>
      </c>
      <c r="P46" s="1"/>
      <c r="Q46" s="1">
        <f t="shared" si="3"/>
        <v>21.6</v>
      </c>
      <c r="R46" s="5">
        <v>40</v>
      </c>
      <c r="S46" s="5"/>
      <c r="T46" s="1"/>
      <c r="U46" s="1">
        <f t="shared" si="5"/>
        <v>12.372685185185185</v>
      </c>
      <c r="V46" s="1">
        <f t="shared" si="6"/>
        <v>10.520833333333332</v>
      </c>
      <c r="W46" s="1">
        <v>28</v>
      </c>
      <c r="X46" s="1">
        <v>21.25</v>
      </c>
      <c r="Y46" s="1">
        <v>24</v>
      </c>
      <c r="Z46" s="1">
        <v>39.200000000000003</v>
      </c>
      <c r="AA46" s="1">
        <v>38</v>
      </c>
      <c r="AB46" s="1">
        <v>34.799999999999997</v>
      </c>
      <c r="AC46" s="1">
        <v>32.4</v>
      </c>
      <c r="AD46" s="1">
        <v>26</v>
      </c>
      <c r="AE46" s="1">
        <v>26.6</v>
      </c>
      <c r="AF46" s="1">
        <v>17.600000000000001</v>
      </c>
      <c r="AG46" s="1"/>
      <c r="AH46" s="1">
        <f t="shared" si="7"/>
        <v>14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45</v>
      </c>
      <c r="C47" s="1">
        <v>193</v>
      </c>
      <c r="D47" s="1">
        <v>216</v>
      </c>
      <c r="E47" s="1">
        <v>282</v>
      </c>
      <c r="F47" s="1">
        <v>36</v>
      </c>
      <c r="G47" s="7">
        <v>0.4</v>
      </c>
      <c r="H47" s="1">
        <v>40</v>
      </c>
      <c r="I47" s="1" t="s">
        <v>39</v>
      </c>
      <c r="J47" s="1">
        <v>446</v>
      </c>
      <c r="K47" s="1">
        <f t="shared" si="11"/>
        <v>-164</v>
      </c>
      <c r="L47" s="1"/>
      <c r="M47" s="1"/>
      <c r="N47" s="1">
        <v>495.58333333333297</v>
      </c>
      <c r="O47" s="1">
        <v>160.40000000000009</v>
      </c>
      <c r="P47" s="1"/>
      <c r="Q47" s="1">
        <f t="shared" si="3"/>
        <v>56.4</v>
      </c>
      <c r="R47" s="5">
        <v>300</v>
      </c>
      <c r="S47" s="5"/>
      <c r="T47" s="1"/>
      <c r="U47" s="1">
        <f t="shared" si="5"/>
        <v>17.588356973995268</v>
      </c>
      <c r="V47" s="1">
        <f t="shared" si="6"/>
        <v>12.269208037825056</v>
      </c>
      <c r="W47" s="1">
        <v>80.2</v>
      </c>
      <c r="X47" s="1">
        <v>58.25</v>
      </c>
      <c r="Y47" s="1">
        <v>53.3333333333333</v>
      </c>
      <c r="Z47" s="1">
        <v>88.6</v>
      </c>
      <c r="AA47" s="1">
        <v>68</v>
      </c>
      <c r="AB47" s="1">
        <v>65.599999999999994</v>
      </c>
      <c r="AC47" s="1">
        <v>58.2</v>
      </c>
      <c r="AD47" s="1">
        <v>70</v>
      </c>
      <c r="AE47" s="1">
        <v>72.599999999999994</v>
      </c>
      <c r="AF47" s="1">
        <v>71</v>
      </c>
      <c r="AG47" s="1"/>
      <c r="AH47" s="1">
        <f t="shared" si="7"/>
        <v>120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38</v>
      </c>
      <c r="C48" s="1">
        <v>105.806</v>
      </c>
      <c r="D48" s="1">
        <v>1.157</v>
      </c>
      <c r="E48" s="1">
        <v>57.838000000000001</v>
      </c>
      <c r="F48" s="1">
        <v>45.085000000000001</v>
      </c>
      <c r="G48" s="7">
        <v>1</v>
      </c>
      <c r="H48" s="1">
        <v>50</v>
      </c>
      <c r="I48" s="1" t="s">
        <v>39</v>
      </c>
      <c r="J48" s="1">
        <v>57.1</v>
      </c>
      <c r="K48" s="1">
        <f t="shared" si="11"/>
        <v>0.73799999999999955</v>
      </c>
      <c r="L48" s="1"/>
      <c r="M48" s="1"/>
      <c r="N48" s="1">
        <v>64.653999999999996</v>
      </c>
      <c r="O48" s="1">
        <v>30.062400000000039</v>
      </c>
      <c r="P48" s="1"/>
      <c r="Q48" s="1">
        <f t="shared" si="3"/>
        <v>11.567600000000001</v>
      </c>
      <c r="R48" s="5">
        <v>20</v>
      </c>
      <c r="S48" s="5"/>
      <c r="T48" s="1"/>
      <c r="U48" s="1">
        <f t="shared" si="5"/>
        <v>13.814568276911377</v>
      </c>
      <c r="V48" s="1">
        <f t="shared" si="6"/>
        <v>12.085601161865906</v>
      </c>
      <c r="W48" s="1">
        <v>15.0312</v>
      </c>
      <c r="X48" s="1">
        <v>11.292999999999999</v>
      </c>
      <c r="Y48" s="1">
        <v>11.9226666666667</v>
      </c>
      <c r="Z48" s="1">
        <v>28.671600000000002</v>
      </c>
      <c r="AA48" s="1">
        <v>21.400400000000001</v>
      </c>
      <c r="AB48" s="1">
        <v>20.304400000000001</v>
      </c>
      <c r="AC48" s="1">
        <v>20.025600000000001</v>
      </c>
      <c r="AD48" s="1">
        <v>14.5036</v>
      </c>
      <c r="AE48" s="1">
        <v>15.5832</v>
      </c>
      <c r="AF48" s="1">
        <v>14.323</v>
      </c>
      <c r="AG48" s="1"/>
      <c r="AH48" s="1">
        <f t="shared" si="7"/>
        <v>20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38</v>
      </c>
      <c r="C49" s="1">
        <v>102.724</v>
      </c>
      <c r="D49" s="1">
        <v>3.9670000000000001</v>
      </c>
      <c r="E49" s="1">
        <v>91.013000000000005</v>
      </c>
      <c r="F49" s="1">
        <v>-0.32600000000000001</v>
      </c>
      <c r="G49" s="7">
        <v>1</v>
      </c>
      <c r="H49" s="1">
        <v>50</v>
      </c>
      <c r="I49" s="1" t="s">
        <v>39</v>
      </c>
      <c r="J49" s="1">
        <v>109.2</v>
      </c>
      <c r="K49" s="1">
        <f t="shared" si="11"/>
        <v>-18.186999999999998</v>
      </c>
      <c r="L49" s="1"/>
      <c r="M49" s="1"/>
      <c r="N49" s="1">
        <v>155.67599999999999</v>
      </c>
      <c r="O49" s="1">
        <v>48.47920000000002</v>
      </c>
      <c r="P49" s="1"/>
      <c r="Q49" s="1">
        <f t="shared" si="3"/>
        <v>18.2026</v>
      </c>
      <c r="R49" s="5">
        <v>20</v>
      </c>
      <c r="S49" s="5"/>
      <c r="T49" s="1"/>
      <c r="U49" s="1">
        <f t="shared" si="5"/>
        <v>12.296551042158812</v>
      </c>
      <c r="V49" s="1">
        <f t="shared" si="6"/>
        <v>11.197806906705637</v>
      </c>
      <c r="W49" s="1">
        <v>24.239599999999999</v>
      </c>
      <c r="X49" s="1">
        <v>13.87425</v>
      </c>
      <c r="Y49" s="1">
        <v>10.9173333333333</v>
      </c>
      <c r="Z49" s="1">
        <v>19.791</v>
      </c>
      <c r="AA49" s="1">
        <v>20.8796</v>
      </c>
      <c r="AB49" s="1">
        <v>12.777200000000001</v>
      </c>
      <c r="AC49" s="1">
        <v>12.5116</v>
      </c>
      <c r="AD49" s="1">
        <v>14.8162</v>
      </c>
      <c r="AE49" s="1">
        <v>15.726599999999999</v>
      </c>
      <c r="AF49" s="1">
        <v>21.5806</v>
      </c>
      <c r="AG49" s="1"/>
      <c r="AH49" s="1">
        <f t="shared" si="7"/>
        <v>20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38</v>
      </c>
      <c r="C50" s="1">
        <v>-0.152</v>
      </c>
      <c r="D50" s="1">
        <v>33.045000000000002</v>
      </c>
      <c r="E50" s="1">
        <v>32.893000000000001</v>
      </c>
      <c r="F50" s="1"/>
      <c r="G50" s="7">
        <v>1</v>
      </c>
      <c r="H50" s="1">
        <v>40</v>
      </c>
      <c r="I50" s="1" t="s">
        <v>90</v>
      </c>
      <c r="J50" s="1">
        <v>40.1</v>
      </c>
      <c r="K50" s="1">
        <f t="shared" si="11"/>
        <v>-7.2070000000000007</v>
      </c>
      <c r="L50" s="1"/>
      <c r="M50" s="1"/>
      <c r="N50" s="1">
        <v>183.0942</v>
      </c>
      <c r="O50" s="1">
        <v>0</v>
      </c>
      <c r="P50" s="1">
        <v>151.3249999999999</v>
      </c>
      <c r="Q50" s="1">
        <f t="shared" si="3"/>
        <v>6.5785999999999998</v>
      </c>
      <c r="R50" s="5"/>
      <c r="S50" s="5"/>
      <c r="T50" s="1"/>
      <c r="U50" s="1">
        <f t="shared" si="5"/>
        <v>50.834402456449695</v>
      </c>
      <c r="V50" s="1">
        <f t="shared" si="6"/>
        <v>50.834402456449695</v>
      </c>
      <c r="W50" s="1">
        <v>30.265000000000001</v>
      </c>
      <c r="X50" s="1">
        <v>23.6065</v>
      </c>
      <c r="Y50" s="1">
        <v>22.487666666666701</v>
      </c>
      <c r="Z50" s="1">
        <v>27.501799999999999</v>
      </c>
      <c r="AA50" s="1">
        <v>22.827400000000001</v>
      </c>
      <c r="AB50" s="1">
        <v>29.871400000000001</v>
      </c>
      <c r="AC50" s="1">
        <v>29.610800000000001</v>
      </c>
      <c r="AD50" s="1">
        <v>27.110199999999999</v>
      </c>
      <c r="AE50" s="1">
        <v>32.774799999999999</v>
      </c>
      <c r="AF50" s="1">
        <v>28.258400000000002</v>
      </c>
      <c r="AG50" s="1"/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45</v>
      </c>
      <c r="C51" s="1">
        <v>49</v>
      </c>
      <c r="D51" s="1">
        <v>80</v>
      </c>
      <c r="E51" s="1">
        <v>57</v>
      </c>
      <c r="F51" s="1">
        <v>63</v>
      </c>
      <c r="G51" s="7">
        <v>0.45</v>
      </c>
      <c r="H51" s="1">
        <v>50</v>
      </c>
      <c r="I51" s="1" t="s">
        <v>39</v>
      </c>
      <c r="J51" s="1">
        <v>58</v>
      </c>
      <c r="K51" s="1">
        <f t="shared" si="11"/>
        <v>-1</v>
      </c>
      <c r="L51" s="1"/>
      <c r="M51" s="1"/>
      <c r="N51" s="1"/>
      <c r="O51" s="1">
        <v>0</v>
      </c>
      <c r="P51" s="1"/>
      <c r="Q51" s="1">
        <f t="shared" si="3"/>
        <v>11.4</v>
      </c>
      <c r="R51" s="5">
        <f t="shared" si="10"/>
        <v>51</v>
      </c>
      <c r="S51" s="5"/>
      <c r="T51" s="1"/>
      <c r="U51" s="1">
        <f t="shared" si="5"/>
        <v>10</v>
      </c>
      <c r="V51" s="1">
        <f t="shared" si="6"/>
        <v>5.5263157894736841</v>
      </c>
      <c r="W51" s="1">
        <v>4</v>
      </c>
      <c r="X51" s="1">
        <v>10</v>
      </c>
      <c r="Y51" s="1">
        <v>13</v>
      </c>
      <c r="Z51" s="1">
        <v>16.2</v>
      </c>
      <c r="AA51" s="1">
        <v>5.8</v>
      </c>
      <c r="AB51" s="1">
        <v>9.8000000000000007</v>
      </c>
      <c r="AC51" s="1">
        <v>11.2</v>
      </c>
      <c r="AD51" s="1">
        <v>7.2</v>
      </c>
      <c r="AE51" s="1">
        <v>6</v>
      </c>
      <c r="AF51" s="1">
        <v>3.4</v>
      </c>
      <c r="AG51" s="1"/>
      <c r="AH51" s="1">
        <f t="shared" si="7"/>
        <v>23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38</v>
      </c>
      <c r="C52" s="1">
        <v>32.161000000000001</v>
      </c>
      <c r="D52" s="1">
        <v>8.2010000000000005</v>
      </c>
      <c r="E52" s="1">
        <v>29.552</v>
      </c>
      <c r="F52" s="1"/>
      <c r="G52" s="7">
        <v>1</v>
      </c>
      <c r="H52" s="1">
        <v>40</v>
      </c>
      <c r="I52" s="1" t="s">
        <v>39</v>
      </c>
      <c r="J52" s="1">
        <v>29.8</v>
      </c>
      <c r="K52" s="1">
        <f t="shared" si="11"/>
        <v>-0.24800000000000111</v>
      </c>
      <c r="L52" s="1"/>
      <c r="M52" s="1"/>
      <c r="N52" s="1">
        <v>61.728999999999999</v>
      </c>
      <c r="O52" s="1">
        <v>61.059999999999988</v>
      </c>
      <c r="P52" s="1"/>
      <c r="Q52" s="1">
        <f t="shared" si="3"/>
        <v>5.9104000000000001</v>
      </c>
      <c r="R52" s="5"/>
      <c r="S52" s="5"/>
      <c r="T52" s="1"/>
      <c r="U52" s="1">
        <f t="shared" si="5"/>
        <v>20.77507444504602</v>
      </c>
      <c r="V52" s="1">
        <f t="shared" si="6"/>
        <v>20.77507444504602</v>
      </c>
      <c r="W52" s="1">
        <v>12.212</v>
      </c>
      <c r="X52" s="1">
        <v>3.6252499999999999</v>
      </c>
      <c r="Y52" s="1">
        <v>2.9396666666666702</v>
      </c>
      <c r="Z52" s="1">
        <v>6.7480000000000002</v>
      </c>
      <c r="AA52" s="1">
        <v>8.5587999999999997</v>
      </c>
      <c r="AB52" s="1">
        <v>3.4367999999999999</v>
      </c>
      <c r="AC52" s="1">
        <v>10.648400000000001</v>
      </c>
      <c r="AD52" s="1">
        <v>12.410399999999999</v>
      </c>
      <c r="AE52" s="1">
        <v>9.7409999999999997</v>
      </c>
      <c r="AF52" s="1">
        <v>12.9254</v>
      </c>
      <c r="AG52" s="1"/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45</v>
      </c>
      <c r="C53" s="1">
        <v>6</v>
      </c>
      <c r="D53" s="1">
        <v>13</v>
      </c>
      <c r="E53" s="1">
        <v>12</v>
      </c>
      <c r="F53" s="1"/>
      <c r="G53" s="7">
        <v>0.4</v>
      </c>
      <c r="H53" s="1">
        <v>40</v>
      </c>
      <c r="I53" s="1" t="s">
        <v>39</v>
      </c>
      <c r="J53" s="1">
        <v>14</v>
      </c>
      <c r="K53" s="1">
        <f t="shared" si="11"/>
        <v>-2</v>
      </c>
      <c r="L53" s="1"/>
      <c r="M53" s="1"/>
      <c r="N53" s="1">
        <v>57.9</v>
      </c>
      <c r="O53" s="1">
        <v>45.999999999999993</v>
      </c>
      <c r="P53" s="1"/>
      <c r="Q53" s="1">
        <f t="shared" si="3"/>
        <v>2.4</v>
      </c>
      <c r="R53" s="5"/>
      <c r="S53" s="5"/>
      <c r="T53" s="1"/>
      <c r="U53" s="1">
        <f t="shared" si="5"/>
        <v>43.291666666666664</v>
      </c>
      <c r="V53" s="1">
        <f t="shared" si="6"/>
        <v>43.291666666666664</v>
      </c>
      <c r="W53" s="1">
        <v>9.1999999999999993</v>
      </c>
      <c r="X53" s="1">
        <v>4.5</v>
      </c>
      <c r="Y53" s="1">
        <v>4.6666666666666696</v>
      </c>
      <c r="Z53" s="1">
        <v>5</v>
      </c>
      <c r="AA53" s="1">
        <v>8</v>
      </c>
      <c r="AB53" s="1">
        <v>-0.4</v>
      </c>
      <c r="AC53" s="1">
        <v>0</v>
      </c>
      <c r="AD53" s="1">
        <v>6.2</v>
      </c>
      <c r="AE53" s="1">
        <v>3.8</v>
      </c>
      <c r="AF53" s="1">
        <v>-4.4000000000000004</v>
      </c>
      <c r="AG53" s="1" t="s">
        <v>94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45</v>
      </c>
      <c r="C54" s="1">
        <v>28</v>
      </c>
      <c r="D54" s="1">
        <v>32</v>
      </c>
      <c r="E54" s="1">
        <v>44</v>
      </c>
      <c r="F54" s="1"/>
      <c r="G54" s="7">
        <v>0.4</v>
      </c>
      <c r="H54" s="1">
        <v>40</v>
      </c>
      <c r="I54" s="1" t="s">
        <v>39</v>
      </c>
      <c r="J54" s="1">
        <v>54</v>
      </c>
      <c r="K54" s="1">
        <f t="shared" si="11"/>
        <v>-10</v>
      </c>
      <c r="L54" s="1"/>
      <c r="M54" s="1"/>
      <c r="N54" s="1">
        <v>53</v>
      </c>
      <c r="O54" s="1">
        <v>20.399999999999991</v>
      </c>
      <c r="P54" s="1"/>
      <c r="Q54" s="1">
        <f t="shared" si="3"/>
        <v>8.8000000000000007</v>
      </c>
      <c r="R54" s="5">
        <f t="shared" si="10"/>
        <v>14.600000000000009</v>
      </c>
      <c r="S54" s="5"/>
      <c r="T54" s="1"/>
      <c r="U54" s="1">
        <f t="shared" si="5"/>
        <v>10</v>
      </c>
      <c r="V54" s="1">
        <f t="shared" si="6"/>
        <v>8.3409090909090899</v>
      </c>
      <c r="W54" s="1">
        <v>10.199999999999999</v>
      </c>
      <c r="X54" s="1">
        <v>9</v>
      </c>
      <c r="Y54" s="1">
        <v>10.3333333333333</v>
      </c>
      <c r="Z54" s="1">
        <v>11.8</v>
      </c>
      <c r="AA54" s="1">
        <v>10.4</v>
      </c>
      <c r="AB54" s="1">
        <v>8.4</v>
      </c>
      <c r="AC54" s="1">
        <v>9</v>
      </c>
      <c r="AD54" s="1">
        <v>13.2</v>
      </c>
      <c r="AE54" s="1">
        <v>13</v>
      </c>
      <c r="AF54" s="1">
        <v>9.8000000000000007</v>
      </c>
      <c r="AG54" s="1"/>
      <c r="AH54" s="1">
        <f t="shared" si="7"/>
        <v>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96</v>
      </c>
      <c r="B55" s="15" t="s">
        <v>38</v>
      </c>
      <c r="C55" s="15"/>
      <c r="D55" s="15"/>
      <c r="E55" s="15"/>
      <c r="F55" s="15"/>
      <c r="G55" s="16">
        <v>0</v>
      </c>
      <c r="H55" s="15">
        <v>50</v>
      </c>
      <c r="I55" s="15" t="s">
        <v>39</v>
      </c>
      <c r="J55" s="15"/>
      <c r="K55" s="15">
        <f t="shared" si="11"/>
        <v>0</v>
      </c>
      <c r="L55" s="15"/>
      <c r="M55" s="15"/>
      <c r="N55" s="15"/>
      <c r="O55" s="15">
        <v>0</v>
      </c>
      <c r="P55" s="15"/>
      <c r="Q55" s="15">
        <f t="shared" si="3"/>
        <v>0</v>
      </c>
      <c r="R55" s="17"/>
      <c r="S55" s="17"/>
      <c r="T55" s="15"/>
      <c r="U55" s="15" t="e">
        <f t="shared" si="5"/>
        <v>#DIV/0!</v>
      </c>
      <c r="V55" s="15" t="e">
        <f t="shared" si="6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 t="s">
        <v>69</v>
      </c>
      <c r="AH55" s="15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38</v>
      </c>
      <c r="C56" s="1">
        <v>81.965999999999994</v>
      </c>
      <c r="D56" s="1">
        <v>2.7189999999999999</v>
      </c>
      <c r="E56" s="1">
        <v>57.213999999999999</v>
      </c>
      <c r="F56" s="1">
        <v>-0.13600000000000001</v>
      </c>
      <c r="G56" s="7">
        <v>1</v>
      </c>
      <c r="H56" s="1">
        <v>50</v>
      </c>
      <c r="I56" s="1" t="s">
        <v>39</v>
      </c>
      <c r="J56" s="1">
        <v>82</v>
      </c>
      <c r="K56" s="1">
        <f t="shared" si="11"/>
        <v>-24.786000000000001</v>
      </c>
      <c r="L56" s="1"/>
      <c r="M56" s="1"/>
      <c r="N56" s="1">
        <v>168.2174</v>
      </c>
      <c r="O56" s="1">
        <v>0.45120000000002852</v>
      </c>
      <c r="P56" s="1">
        <v>111</v>
      </c>
      <c r="Q56" s="1">
        <f t="shared" si="3"/>
        <v>11.4428</v>
      </c>
      <c r="R56" s="5"/>
      <c r="S56" s="5"/>
      <c r="T56" s="1"/>
      <c r="U56" s="1">
        <f t="shared" si="5"/>
        <v>24.42868878246583</v>
      </c>
      <c r="V56" s="1">
        <f t="shared" si="6"/>
        <v>24.42868878246583</v>
      </c>
      <c r="W56" s="1">
        <v>27.8628</v>
      </c>
      <c r="X56" s="1">
        <v>8.7539999999999996</v>
      </c>
      <c r="Y56" s="1">
        <v>5.9059999999999997</v>
      </c>
      <c r="Z56" s="1">
        <v>35.673999999999999</v>
      </c>
      <c r="AA56" s="1">
        <v>23.988600000000002</v>
      </c>
      <c r="AB56" s="1">
        <v>17.645600000000002</v>
      </c>
      <c r="AC56" s="1">
        <v>18.900400000000001</v>
      </c>
      <c r="AD56" s="1">
        <v>17.742000000000001</v>
      </c>
      <c r="AE56" s="1">
        <v>17.219799999999999</v>
      </c>
      <c r="AF56" s="1">
        <v>23.911200000000001</v>
      </c>
      <c r="AG56" s="1"/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38</v>
      </c>
      <c r="C57" s="1">
        <v>66.206000000000003</v>
      </c>
      <c r="D57" s="1">
        <v>2.1789999999999998</v>
      </c>
      <c r="E57" s="1">
        <v>64.364999999999995</v>
      </c>
      <c r="F57" s="1">
        <v>-0.442</v>
      </c>
      <c r="G57" s="7">
        <v>1</v>
      </c>
      <c r="H57" s="1">
        <v>50</v>
      </c>
      <c r="I57" s="1" t="s">
        <v>39</v>
      </c>
      <c r="J57" s="1">
        <v>67.5</v>
      </c>
      <c r="K57" s="1">
        <f t="shared" si="11"/>
        <v>-3.1350000000000051</v>
      </c>
      <c r="L57" s="1"/>
      <c r="M57" s="1"/>
      <c r="N57" s="1">
        <v>28.696000000000002</v>
      </c>
      <c r="O57" s="1">
        <v>18.440000000000019</v>
      </c>
      <c r="P57" s="1"/>
      <c r="Q57" s="1">
        <f t="shared" si="3"/>
        <v>12.872999999999999</v>
      </c>
      <c r="R57" s="5">
        <f t="shared" ref="R57:R59" si="12">10*Q57-P57-O57-N57-F57</f>
        <v>82.035999999999959</v>
      </c>
      <c r="S57" s="5"/>
      <c r="T57" s="1"/>
      <c r="U57" s="1">
        <f t="shared" si="5"/>
        <v>9.9999999999999982</v>
      </c>
      <c r="V57" s="1">
        <f t="shared" si="6"/>
        <v>3.6272819078691851</v>
      </c>
      <c r="W57" s="1">
        <v>9.2200000000000006</v>
      </c>
      <c r="X57" s="1">
        <v>8.8970000000000002</v>
      </c>
      <c r="Y57" s="1">
        <v>7.0476666666666699</v>
      </c>
      <c r="Z57" s="1">
        <v>14.766999999999999</v>
      </c>
      <c r="AA57" s="1">
        <v>13.0412</v>
      </c>
      <c r="AB57" s="1">
        <v>12.661799999999999</v>
      </c>
      <c r="AC57" s="1">
        <v>13.7674</v>
      </c>
      <c r="AD57" s="1">
        <v>10.1004</v>
      </c>
      <c r="AE57" s="1">
        <v>9.0030000000000001</v>
      </c>
      <c r="AF57" s="1">
        <v>9.4388000000000005</v>
      </c>
      <c r="AG57" s="19" t="s">
        <v>48</v>
      </c>
      <c r="AH57" s="1">
        <f t="shared" si="7"/>
        <v>82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45</v>
      </c>
      <c r="C58" s="1">
        <v>13</v>
      </c>
      <c r="D58" s="1">
        <v>20</v>
      </c>
      <c r="E58" s="1">
        <v>30</v>
      </c>
      <c r="F58" s="1"/>
      <c r="G58" s="7">
        <v>0.4</v>
      </c>
      <c r="H58" s="1">
        <v>50</v>
      </c>
      <c r="I58" s="1" t="s">
        <v>39</v>
      </c>
      <c r="J58" s="1">
        <v>36</v>
      </c>
      <c r="K58" s="1">
        <f t="shared" si="11"/>
        <v>-6</v>
      </c>
      <c r="L58" s="1"/>
      <c r="M58" s="1"/>
      <c r="N58" s="1">
        <v>42</v>
      </c>
      <c r="O58" s="1">
        <v>14.400000000000009</v>
      </c>
      <c r="P58" s="1"/>
      <c r="Q58" s="1">
        <f t="shared" si="3"/>
        <v>6</v>
      </c>
      <c r="R58" s="5">
        <f t="shared" si="12"/>
        <v>3.5999999999999943</v>
      </c>
      <c r="S58" s="5"/>
      <c r="T58" s="1"/>
      <c r="U58" s="1">
        <f t="shared" si="5"/>
        <v>10</v>
      </c>
      <c r="V58" s="1">
        <f t="shared" si="6"/>
        <v>9.4</v>
      </c>
      <c r="W58" s="1">
        <v>7.2</v>
      </c>
      <c r="X58" s="1">
        <v>4.5</v>
      </c>
      <c r="Y58" s="1">
        <v>5.6666666666666696</v>
      </c>
      <c r="Z58" s="1">
        <v>12.8</v>
      </c>
      <c r="AA58" s="1">
        <v>1.8</v>
      </c>
      <c r="AB58" s="1">
        <v>9.8000000000000007</v>
      </c>
      <c r="AC58" s="1">
        <v>10</v>
      </c>
      <c r="AD58" s="1">
        <v>2.8</v>
      </c>
      <c r="AE58" s="1">
        <v>2.6</v>
      </c>
      <c r="AF58" s="1">
        <v>5.2</v>
      </c>
      <c r="AG58" s="1"/>
      <c r="AH58" s="1">
        <f t="shared" si="7"/>
        <v>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45</v>
      </c>
      <c r="C59" s="1">
        <v>74</v>
      </c>
      <c r="D59" s="1">
        <v>508</v>
      </c>
      <c r="E59" s="1">
        <v>503</v>
      </c>
      <c r="F59" s="1">
        <v>-5</v>
      </c>
      <c r="G59" s="7">
        <v>0.4</v>
      </c>
      <c r="H59" s="1">
        <v>40</v>
      </c>
      <c r="I59" s="1" t="s">
        <v>39</v>
      </c>
      <c r="J59" s="1">
        <v>517</v>
      </c>
      <c r="K59" s="1">
        <f t="shared" si="11"/>
        <v>-14</v>
      </c>
      <c r="L59" s="1"/>
      <c r="M59" s="1"/>
      <c r="N59" s="1">
        <v>559.16666666666697</v>
      </c>
      <c r="O59" s="1">
        <v>0</v>
      </c>
      <c r="P59" s="1">
        <v>210.80000000000021</v>
      </c>
      <c r="Q59" s="1">
        <f t="shared" si="3"/>
        <v>100.6</v>
      </c>
      <c r="R59" s="5">
        <f t="shared" si="12"/>
        <v>241.03333333333285</v>
      </c>
      <c r="S59" s="5"/>
      <c r="T59" s="1"/>
      <c r="U59" s="1">
        <f t="shared" si="5"/>
        <v>10</v>
      </c>
      <c r="V59" s="1">
        <f t="shared" si="6"/>
        <v>7.6040424121935111</v>
      </c>
      <c r="W59" s="1">
        <v>105.4</v>
      </c>
      <c r="X59" s="1">
        <v>84.5</v>
      </c>
      <c r="Y59" s="1">
        <v>82.6666666666667</v>
      </c>
      <c r="Z59" s="1">
        <v>101.6</v>
      </c>
      <c r="AA59" s="1">
        <v>80</v>
      </c>
      <c r="AB59" s="1">
        <v>79.400000000000006</v>
      </c>
      <c r="AC59" s="1">
        <v>75.2</v>
      </c>
      <c r="AD59" s="1">
        <v>79.8</v>
      </c>
      <c r="AE59" s="1">
        <v>81</v>
      </c>
      <c r="AF59" s="1">
        <v>93.8</v>
      </c>
      <c r="AG59" s="1"/>
      <c r="AH59" s="1">
        <f t="shared" si="7"/>
        <v>96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45</v>
      </c>
      <c r="C60" s="1">
        <v>69</v>
      </c>
      <c r="D60" s="1">
        <v>156</v>
      </c>
      <c r="E60" s="1">
        <v>157</v>
      </c>
      <c r="F60" s="1">
        <v>-7</v>
      </c>
      <c r="G60" s="7">
        <v>0.4</v>
      </c>
      <c r="H60" s="1">
        <v>40</v>
      </c>
      <c r="I60" s="1" t="s">
        <v>39</v>
      </c>
      <c r="J60" s="1">
        <v>228</v>
      </c>
      <c r="K60" s="1">
        <f t="shared" si="11"/>
        <v>-71</v>
      </c>
      <c r="L60" s="1"/>
      <c r="M60" s="1"/>
      <c r="N60" s="1">
        <v>378.35</v>
      </c>
      <c r="O60" s="1">
        <v>42.800000000000068</v>
      </c>
      <c r="P60" s="1">
        <v>230</v>
      </c>
      <c r="Q60" s="1">
        <f t="shared" si="3"/>
        <v>31.4</v>
      </c>
      <c r="R60" s="5">
        <v>50</v>
      </c>
      <c r="S60" s="5"/>
      <c r="T60" s="1"/>
      <c r="U60" s="1">
        <f t="shared" si="5"/>
        <v>22.106687898089177</v>
      </c>
      <c r="V60" s="1">
        <f t="shared" si="6"/>
        <v>20.514331210191088</v>
      </c>
      <c r="W60" s="1">
        <v>68.2</v>
      </c>
      <c r="X60" s="1">
        <v>43.75</v>
      </c>
      <c r="Y60" s="1">
        <v>43</v>
      </c>
      <c r="Z60" s="1">
        <v>62.2</v>
      </c>
      <c r="AA60" s="1">
        <v>52.6</v>
      </c>
      <c r="AB60" s="1">
        <v>56</v>
      </c>
      <c r="AC60" s="1">
        <v>53</v>
      </c>
      <c r="AD60" s="1">
        <v>47</v>
      </c>
      <c r="AE60" s="1">
        <v>48.6</v>
      </c>
      <c r="AF60" s="1">
        <v>51.6</v>
      </c>
      <c r="AG60" s="1"/>
      <c r="AH60" s="1">
        <f t="shared" si="7"/>
        <v>20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102</v>
      </c>
      <c r="B61" s="15" t="s">
        <v>38</v>
      </c>
      <c r="C61" s="15"/>
      <c r="D61" s="15"/>
      <c r="E61" s="15"/>
      <c r="F61" s="15"/>
      <c r="G61" s="16">
        <v>0</v>
      </c>
      <c r="H61" s="15">
        <v>40</v>
      </c>
      <c r="I61" s="15" t="s">
        <v>39</v>
      </c>
      <c r="J61" s="15"/>
      <c r="K61" s="15">
        <f t="shared" si="11"/>
        <v>0</v>
      </c>
      <c r="L61" s="15"/>
      <c r="M61" s="15"/>
      <c r="N61" s="15"/>
      <c r="O61" s="15">
        <v>0</v>
      </c>
      <c r="P61" s="15"/>
      <c r="Q61" s="15">
        <f t="shared" si="3"/>
        <v>0</v>
      </c>
      <c r="R61" s="17"/>
      <c r="S61" s="17"/>
      <c r="T61" s="15"/>
      <c r="U61" s="15" t="e">
        <f t="shared" si="5"/>
        <v>#DIV/0!</v>
      </c>
      <c r="V61" s="15" t="e">
        <f t="shared" si="6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 t="s">
        <v>69</v>
      </c>
      <c r="AH61" s="15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38</v>
      </c>
      <c r="C62" s="1">
        <v>88.665999999999997</v>
      </c>
      <c r="D62" s="1">
        <v>102.233</v>
      </c>
      <c r="E62" s="1">
        <v>118.733</v>
      </c>
      <c r="F62" s="1">
        <v>16.91</v>
      </c>
      <c r="G62" s="7">
        <v>1</v>
      </c>
      <c r="H62" s="1">
        <v>40</v>
      </c>
      <c r="I62" s="1" t="s">
        <v>39</v>
      </c>
      <c r="J62" s="1">
        <v>122.18</v>
      </c>
      <c r="K62" s="1">
        <f t="shared" si="11"/>
        <v>-3.4470000000000027</v>
      </c>
      <c r="L62" s="1"/>
      <c r="M62" s="1"/>
      <c r="N62" s="1">
        <v>269.0317</v>
      </c>
      <c r="O62" s="1">
        <v>0</v>
      </c>
      <c r="P62" s="1">
        <v>137.26259999999999</v>
      </c>
      <c r="Q62" s="1">
        <f t="shared" si="3"/>
        <v>23.746600000000001</v>
      </c>
      <c r="R62" s="5"/>
      <c r="S62" s="5"/>
      <c r="T62" s="1"/>
      <c r="U62" s="1">
        <f t="shared" si="5"/>
        <v>17.821679735204196</v>
      </c>
      <c r="V62" s="1">
        <f t="shared" si="6"/>
        <v>17.821679735204196</v>
      </c>
      <c r="W62" s="1">
        <v>45.754199999999997</v>
      </c>
      <c r="X62" s="1">
        <v>29.4985</v>
      </c>
      <c r="Y62" s="1">
        <v>22.51</v>
      </c>
      <c r="Z62" s="1">
        <v>51.528599999999997</v>
      </c>
      <c r="AA62" s="1">
        <v>36.711399999999998</v>
      </c>
      <c r="AB62" s="1">
        <v>32.229199999999999</v>
      </c>
      <c r="AC62" s="1">
        <v>26.821200000000001</v>
      </c>
      <c r="AD62" s="1">
        <v>37.719000000000001</v>
      </c>
      <c r="AE62" s="1">
        <v>42.403399999999998</v>
      </c>
      <c r="AF62" s="1">
        <v>38.064399999999999</v>
      </c>
      <c r="AG62" s="1"/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38</v>
      </c>
      <c r="C63" s="1">
        <v>168.97300000000001</v>
      </c>
      <c r="D63" s="1">
        <v>2.0270000000000001</v>
      </c>
      <c r="E63" s="1">
        <v>126.696</v>
      </c>
      <c r="F63" s="1">
        <v>-0.44700000000000001</v>
      </c>
      <c r="G63" s="7">
        <v>1</v>
      </c>
      <c r="H63" s="1">
        <v>40</v>
      </c>
      <c r="I63" s="1" t="s">
        <v>39</v>
      </c>
      <c r="J63" s="1">
        <v>149.18</v>
      </c>
      <c r="K63" s="1">
        <f t="shared" si="11"/>
        <v>-22.484000000000009</v>
      </c>
      <c r="L63" s="1"/>
      <c r="M63" s="1"/>
      <c r="N63" s="1">
        <v>270.76960000000003</v>
      </c>
      <c r="O63" s="1">
        <v>0</v>
      </c>
      <c r="P63" s="1">
        <v>134.3171999999999</v>
      </c>
      <c r="Q63" s="1">
        <f t="shared" si="3"/>
        <v>25.339199999999998</v>
      </c>
      <c r="R63" s="5"/>
      <c r="S63" s="5"/>
      <c r="T63" s="1"/>
      <c r="U63" s="1">
        <f t="shared" si="5"/>
        <v>15.968925617225482</v>
      </c>
      <c r="V63" s="1">
        <f t="shared" si="6"/>
        <v>15.968925617225482</v>
      </c>
      <c r="W63" s="1">
        <v>44.772399999999998</v>
      </c>
      <c r="X63" s="1">
        <v>20.059999999999999</v>
      </c>
      <c r="Y63" s="1">
        <v>10.763666666666699</v>
      </c>
      <c r="Z63" s="1">
        <v>42.653199999999998</v>
      </c>
      <c r="AA63" s="1">
        <v>40.278799999999997</v>
      </c>
      <c r="AB63" s="1">
        <v>24.4558</v>
      </c>
      <c r="AC63" s="1">
        <v>19.918399999999998</v>
      </c>
      <c r="AD63" s="1">
        <v>33.572600000000001</v>
      </c>
      <c r="AE63" s="1">
        <v>39.007800000000003</v>
      </c>
      <c r="AF63" s="1">
        <v>38.224800000000002</v>
      </c>
      <c r="AG63" s="1"/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105</v>
      </c>
      <c r="B64" s="15" t="s">
        <v>38</v>
      </c>
      <c r="C64" s="15"/>
      <c r="D64" s="15"/>
      <c r="E64" s="15"/>
      <c r="F64" s="15"/>
      <c r="G64" s="16">
        <v>0</v>
      </c>
      <c r="H64" s="15">
        <v>30</v>
      </c>
      <c r="I64" s="15" t="s">
        <v>39</v>
      </c>
      <c r="J64" s="15"/>
      <c r="K64" s="15">
        <f t="shared" si="11"/>
        <v>0</v>
      </c>
      <c r="L64" s="15"/>
      <c r="M64" s="15"/>
      <c r="N64" s="15"/>
      <c r="O64" s="15">
        <v>0</v>
      </c>
      <c r="P64" s="15"/>
      <c r="Q64" s="15">
        <f t="shared" si="3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69</v>
      </c>
      <c r="AH64" s="15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106</v>
      </c>
      <c r="B65" s="15" t="s">
        <v>45</v>
      </c>
      <c r="C65" s="15"/>
      <c r="D65" s="15"/>
      <c r="E65" s="15"/>
      <c r="F65" s="15"/>
      <c r="G65" s="16">
        <v>0</v>
      </c>
      <c r="H65" s="15">
        <v>60</v>
      </c>
      <c r="I65" s="15" t="s">
        <v>39</v>
      </c>
      <c r="J65" s="15"/>
      <c r="K65" s="15">
        <f t="shared" si="11"/>
        <v>0</v>
      </c>
      <c r="L65" s="15"/>
      <c r="M65" s="15"/>
      <c r="N65" s="15"/>
      <c r="O65" s="15">
        <v>0</v>
      </c>
      <c r="P65" s="15"/>
      <c r="Q65" s="15">
        <f t="shared" si="3"/>
        <v>0</v>
      </c>
      <c r="R65" s="17"/>
      <c r="S65" s="17"/>
      <c r="T65" s="15"/>
      <c r="U65" s="15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0.4</v>
      </c>
      <c r="AE65" s="15">
        <v>0.4</v>
      </c>
      <c r="AF65" s="15">
        <v>0.6</v>
      </c>
      <c r="AG65" s="15" t="s">
        <v>107</v>
      </c>
      <c r="AH65" s="15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108</v>
      </c>
      <c r="B66" s="15" t="s">
        <v>45</v>
      </c>
      <c r="C66" s="15"/>
      <c r="D66" s="15"/>
      <c r="E66" s="15"/>
      <c r="F66" s="15"/>
      <c r="G66" s="16">
        <v>0</v>
      </c>
      <c r="H66" s="15">
        <v>50</v>
      </c>
      <c r="I66" s="15" t="s">
        <v>39</v>
      </c>
      <c r="J66" s="15"/>
      <c r="K66" s="15">
        <f t="shared" si="11"/>
        <v>0</v>
      </c>
      <c r="L66" s="15"/>
      <c r="M66" s="15"/>
      <c r="N66" s="15"/>
      <c r="O66" s="15">
        <v>0</v>
      </c>
      <c r="P66" s="15"/>
      <c r="Q66" s="15">
        <f t="shared" si="3"/>
        <v>0</v>
      </c>
      <c r="R66" s="17"/>
      <c r="S66" s="17"/>
      <c r="T66" s="15"/>
      <c r="U66" s="15" t="e">
        <f t="shared" si="5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69</v>
      </c>
      <c r="AH66" s="15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109</v>
      </c>
      <c r="B67" s="15" t="s">
        <v>45</v>
      </c>
      <c r="C67" s="15"/>
      <c r="D67" s="15"/>
      <c r="E67" s="15"/>
      <c r="F67" s="15"/>
      <c r="G67" s="16">
        <v>0</v>
      </c>
      <c r="H67" s="15">
        <v>50</v>
      </c>
      <c r="I67" s="15" t="s">
        <v>39</v>
      </c>
      <c r="J67" s="15">
        <v>5</v>
      </c>
      <c r="K67" s="15">
        <f t="shared" si="11"/>
        <v>-5</v>
      </c>
      <c r="L67" s="15"/>
      <c r="M67" s="15"/>
      <c r="N67" s="15"/>
      <c r="O67" s="15">
        <v>0</v>
      </c>
      <c r="P67" s="15"/>
      <c r="Q67" s="15">
        <f t="shared" si="3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69</v>
      </c>
      <c r="AH67" s="15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110</v>
      </c>
      <c r="B68" s="15" t="s">
        <v>45</v>
      </c>
      <c r="C68" s="15"/>
      <c r="D68" s="15"/>
      <c r="E68" s="15"/>
      <c r="F68" s="15"/>
      <c r="G68" s="16">
        <v>0</v>
      </c>
      <c r="H68" s="15">
        <v>30</v>
      </c>
      <c r="I68" s="15" t="s">
        <v>39</v>
      </c>
      <c r="J68" s="15"/>
      <c r="K68" s="15">
        <f t="shared" ref="K68:K95" si="13">E68-J68</f>
        <v>0</v>
      </c>
      <c r="L68" s="15"/>
      <c r="M68" s="15"/>
      <c r="N68" s="15"/>
      <c r="O68" s="15">
        <v>0</v>
      </c>
      <c r="P68" s="15"/>
      <c r="Q68" s="15">
        <f t="shared" si="3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69</v>
      </c>
      <c r="AH68" s="15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111</v>
      </c>
      <c r="B69" s="15" t="s">
        <v>45</v>
      </c>
      <c r="C69" s="15"/>
      <c r="D69" s="15"/>
      <c r="E69" s="15"/>
      <c r="F69" s="15"/>
      <c r="G69" s="16">
        <v>0</v>
      </c>
      <c r="H69" s="15">
        <v>55</v>
      </c>
      <c r="I69" s="15" t="s">
        <v>39</v>
      </c>
      <c r="J69" s="15"/>
      <c r="K69" s="15">
        <f t="shared" si="13"/>
        <v>0</v>
      </c>
      <c r="L69" s="15"/>
      <c r="M69" s="15"/>
      <c r="N69" s="15"/>
      <c r="O69" s="15">
        <v>0</v>
      </c>
      <c r="P69" s="15"/>
      <c r="Q69" s="15">
        <f t="shared" ref="Q69:Q95" si="14">E69/5</f>
        <v>0</v>
      </c>
      <c r="R69" s="17"/>
      <c r="S69" s="17"/>
      <c r="T69" s="15"/>
      <c r="U69" s="15" t="e">
        <f t="shared" ref="U69:U95" si="15">(F69+N69+O69+P69+R69)/Q69</f>
        <v>#DIV/0!</v>
      </c>
      <c r="V69" s="15" t="e">
        <f t="shared" ref="V69:V95" si="16">(F69+N69+O69+P69)/Q69</f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0.2</v>
      </c>
      <c r="AB69" s="15">
        <v>0.2</v>
      </c>
      <c r="AC69" s="15">
        <v>0.2</v>
      </c>
      <c r="AD69" s="15">
        <v>0.4</v>
      </c>
      <c r="AE69" s="15">
        <v>0.4</v>
      </c>
      <c r="AF69" s="15">
        <v>0.8</v>
      </c>
      <c r="AG69" s="15" t="s">
        <v>112</v>
      </c>
      <c r="AH69" s="15">
        <f t="shared" ref="AH69:AH95" si="17">ROUND(R69*G69,0)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113</v>
      </c>
      <c r="B70" s="15" t="s">
        <v>45</v>
      </c>
      <c r="C70" s="15"/>
      <c r="D70" s="15"/>
      <c r="E70" s="15"/>
      <c r="F70" s="15"/>
      <c r="G70" s="16">
        <v>0</v>
      </c>
      <c r="H70" s="15">
        <v>40</v>
      </c>
      <c r="I70" s="15" t="s">
        <v>39</v>
      </c>
      <c r="J70" s="15"/>
      <c r="K70" s="15">
        <f t="shared" si="13"/>
        <v>0</v>
      </c>
      <c r="L70" s="15"/>
      <c r="M70" s="15"/>
      <c r="N70" s="15"/>
      <c r="O70" s="15">
        <v>0</v>
      </c>
      <c r="P70" s="15"/>
      <c r="Q70" s="15">
        <f t="shared" si="14"/>
        <v>0</v>
      </c>
      <c r="R70" s="17"/>
      <c r="S70" s="17"/>
      <c r="T70" s="15"/>
      <c r="U70" s="15" t="e">
        <f t="shared" si="15"/>
        <v>#DIV/0!</v>
      </c>
      <c r="V70" s="15" t="e">
        <f t="shared" si="16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 t="s">
        <v>69</v>
      </c>
      <c r="AH70" s="15">
        <f t="shared" si="1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45</v>
      </c>
      <c r="C71" s="1">
        <v>7</v>
      </c>
      <c r="D71" s="1">
        <v>42</v>
      </c>
      <c r="E71" s="1">
        <v>20</v>
      </c>
      <c r="F71" s="1">
        <v>25</v>
      </c>
      <c r="G71" s="7">
        <v>0.4</v>
      </c>
      <c r="H71" s="1">
        <v>50</v>
      </c>
      <c r="I71" s="1" t="s">
        <v>39</v>
      </c>
      <c r="J71" s="1">
        <v>20</v>
      </c>
      <c r="K71" s="1">
        <f t="shared" si="13"/>
        <v>0</v>
      </c>
      <c r="L71" s="1"/>
      <c r="M71" s="1"/>
      <c r="N71" s="1">
        <v>11</v>
      </c>
      <c r="O71" s="1">
        <v>10.400000000000009</v>
      </c>
      <c r="P71" s="1"/>
      <c r="Q71" s="1">
        <f t="shared" si="14"/>
        <v>4</v>
      </c>
      <c r="R71" s="5"/>
      <c r="S71" s="5"/>
      <c r="T71" s="1"/>
      <c r="U71" s="1">
        <f t="shared" si="15"/>
        <v>11.600000000000001</v>
      </c>
      <c r="V71" s="1">
        <f t="shared" si="16"/>
        <v>11.600000000000001</v>
      </c>
      <c r="W71" s="1">
        <v>5.2</v>
      </c>
      <c r="X71" s="1">
        <v>4.75</v>
      </c>
      <c r="Y71" s="1">
        <v>5.3333333333333304</v>
      </c>
      <c r="Z71" s="1">
        <v>9.1999999999999993</v>
      </c>
      <c r="AA71" s="1">
        <v>4.5999999999999996</v>
      </c>
      <c r="AB71" s="1">
        <v>4.4000000000000004</v>
      </c>
      <c r="AC71" s="1">
        <v>4.2</v>
      </c>
      <c r="AD71" s="1">
        <v>3.6</v>
      </c>
      <c r="AE71" s="1">
        <v>3.4</v>
      </c>
      <c r="AF71" s="1">
        <v>4.2</v>
      </c>
      <c r="AG71" s="1"/>
      <c r="AH71" s="1">
        <f t="shared" si="1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45</v>
      </c>
      <c r="C72" s="1">
        <v>21</v>
      </c>
      <c r="D72" s="1"/>
      <c r="E72" s="1">
        <v>4</v>
      </c>
      <c r="F72" s="1">
        <v>17</v>
      </c>
      <c r="G72" s="7">
        <v>0.11</v>
      </c>
      <c r="H72" s="1">
        <v>150</v>
      </c>
      <c r="I72" s="1" t="s">
        <v>39</v>
      </c>
      <c r="J72" s="1">
        <v>4</v>
      </c>
      <c r="K72" s="1">
        <f t="shared" si="13"/>
        <v>0</v>
      </c>
      <c r="L72" s="1"/>
      <c r="M72" s="1"/>
      <c r="N72" s="1"/>
      <c r="O72" s="1">
        <v>0</v>
      </c>
      <c r="P72" s="1"/>
      <c r="Q72" s="1">
        <f t="shared" si="14"/>
        <v>0.8</v>
      </c>
      <c r="R72" s="5"/>
      <c r="S72" s="5"/>
      <c r="T72" s="1"/>
      <c r="U72" s="1">
        <f t="shared" si="15"/>
        <v>21.25</v>
      </c>
      <c r="V72" s="1">
        <f t="shared" si="16"/>
        <v>21.25</v>
      </c>
      <c r="W72" s="1">
        <v>1</v>
      </c>
      <c r="X72" s="1">
        <v>1.75</v>
      </c>
      <c r="Y72" s="1">
        <v>2.3333333333333299</v>
      </c>
      <c r="Z72" s="1">
        <v>3</v>
      </c>
      <c r="AA72" s="1">
        <v>0.6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21" t="s">
        <v>116</v>
      </c>
      <c r="AH72" s="1">
        <f t="shared" si="17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2" t="s">
        <v>117</v>
      </c>
      <c r="B73" s="1" t="s">
        <v>45</v>
      </c>
      <c r="C73" s="1"/>
      <c r="D73" s="1"/>
      <c r="E73" s="1"/>
      <c r="F73" s="1"/>
      <c r="G73" s="7">
        <v>0.06</v>
      </c>
      <c r="H73" s="1">
        <v>60</v>
      </c>
      <c r="I73" s="1" t="s">
        <v>39</v>
      </c>
      <c r="J73" s="1"/>
      <c r="K73" s="1">
        <f t="shared" si="13"/>
        <v>0</v>
      </c>
      <c r="L73" s="1"/>
      <c r="M73" s="1"/>
      <c r="N73" s="1">
        <v>10</v>
      </c>
      <c r="O73" s="1">
        <v>8</v>
      </c>
      <c r="P73" s="1"/>
      <c r="Q73" s="1">
        <f t="shared" si="14"/>
        <v>0</v>
      </c>
      <c r="R73" s="5"/>
      <c r="S73" s="5"/>
      <c r="T73" s="1"/>
      <c r="U73" s="1" t="e">
        <f t="shared" si="15"/>
        <v>#DIV/0!</v>
      </c>
      <c r="V73" s="1" t="e">
        <f t="shared" si="16"/>
        <v>#DIV/0!</v>
      </c>
      <c r="W73" s="1">
        <v>1.2</v>
      </c>
      <c r="X73" s="1">
        <v>0.75</v>
      </c>
      <c r="Y73" s="1">
        <v>0</v>
      </c>
      <c r="Z73" s="1">
        <v>2.4</v>
      </c>
      <c r="AA73" s="1">
        <v>1.8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/>
      <c r="AH73" s="1">
        <f t="shared" si="17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2" t="s">
        <v>118</v>
      </c>
      <c r="B74" s="1" t="s">
        <v>45</v>
      </c>
      <c r="C74" s="1"/>
      <c r="D74" s="1"/>
      <c r="E74" s="1">
        <v>-1</v>
      </c>
      <c r="F74" s="1"/>
      <c r="G74" s="7">
        <v>0.15</v>
      </c>
      <c r="H74" s="1">
        <v>60</v>
      </c>
      <c r="I74" s="1" t="s">
        <v>39</v>
      </c>
      <c r="J74" s="1"/>
      <c r="K74" s="1">
        <f t="shared" si="13"/>
        <v>-1</v>
      </c>
      <c r="L74" s="1"/>
      <c r="M74" s="1"/>
      <c r="N74" s="1">
        <v>14.3</v>
      </c>
      <c r="O74" s="1">
        <v>6.6000000000000014</v>
      </c>
      <c r="P74" s="1"/>
      <c r="Q74" s="1">
        <f t="shared" si="14"/>
        <v>-0.2</v>
      </c>
      <c r="R74" s="5"/>
      <c r="S74" s="5"/>
      <c r="T74" s="1"/>
      <c r="U74" s="1">
        <f t="shared" si="15"/>
        <v>-104.5</v>
      </c>
      <c r="V74" s="1">
        <f t="shared" si="16"/>
        <v>-104.5</v>
      </c>
      <c r="W74" s="1">
        <v>2.2000000000000002</v>
      </c>
      <c r="X74" s="1">
        <v>1.5</v>
      </c>
      <c r="Y74" s="1">
        <v>1</v>
      </c>
      <c r="Z74" s="1">
        <v>1.6</v>
      </c>
      <c r="AA74" s="1">
        <v>0.6</v>
      </c>
      <c r="AB74" s="1">
        <v>0.4</v>
      </c>
      <c r="AC74" s="1">
        <v>0.4</v>
      </c>
      <c r="AD74" s="1">
        <v>0.6</v>
      </c>
      <c r="AE74" s="1">
        <v>0.6</v>
      </c>
      <c r="AF74" s="1">
        <v>1.2</v>
      </c>
      <c r="AG74" s="1"/>
      <c r="AH74" s="1">
        <f t="shared" si="17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119</v>
      </c>
      <c r="B75" s="15" t="s">
        <v>45</v>
      </c>
      <c r="C75" s="15"/>
      <c r="D75" s="15"/>
      <c r="E75" s="15"/>
      <c r="F75" s="15"/>
      <c r="G75" s="16">
        <v>0</v>
      </c>
      <c r="H75" s="15">
        <v>55</v>
      </c>
      <c r="I75" s="15" t="s">
        <v>39</v>
      </c>
      <c r="J75" s="15"/>
      <c r="K75" s="15">
        <f t="shared" si="13"/>
        <v>0</v>
      </c>
      <c r="L75" s="15"/>
      <c r="M75" s="15"/>
      <c r="N75" s="15"/>
      <c r="O75" s="15">
        <v>0</v>
      </c>
      <c r="P75" s="15"/>
      <c r="Q75" s="15">
        <f t="shared" si="14"/>
        <v>0</v>
      </c>
      <c r="R75" s="17"/>
      <c r="S75" s="17"/>
      <c r="T75" s="15"/>
      <c r="U75" s="15" t="e">
        <f t="shared" si="15"/>
        <v>#DIV/0!</v>
      </c>
      <c r="V75" s="15" t="e">
        <f t="shared" si="16"/>
        <v>#DIV/0!</v>
      </c>
      <c r="W75" s="15">
        <v>0</v>
      </c>
      <c r="X75" s="15">
        <v>-0.5</v>
      </c>
      <c r="Y75" s="15">
        <v>-0.66666666666666696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 t="s">
        <v>69</v>
      </c>
      <c r="AH75" s="15">
        <f t="shared" si="1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38</v>
      </c>
      <c r="C76" s="1">
        <v>3.7770000000000001</v>
      </c>
      <c r="D76" s="1">
        <v>36.670999999999999</v>
      </c>
      <c r="E76" s="1">
        <v>1.3280000000000001</v>
      </c>
      <c r="F76" s="1">
        <v>28.5</v>
      </c>
      <c r="G76" s="7">
        <v>1</v>
      </c>
      <c r="H76" s="1">
        <v>55</v>
      </c>
      <c r="I76" s="1" t="s">
        <v>39</v>
      </c>
      <c r="J76" s="1">
        <v>1.3</v>
      </c>
      <c r="K76" s="1">
        <f t="shared" si="13"/>
        <v>2.8000000000000025E-2</v>
      </c>
      <c r="L76" s="1"/>
      <c r="M76" s="1"/>
      <c r="N76" s="1"/>
      <c r="O76" s="1">
        <v>3.820800000000002</v>
      </c>
      <c r="P76" s="1"/>
      <c r="Q76" s="1">
        <f t="shared" si="14"/>
        <v>0.2656</v>
      </c>
      <c r="R76" s="5"/>
      <c r="S76" s="5"/>
      <c r="T76" s="1"/>
      <c r="U76" s="1">
        <f t="shared" si="15"/>
        <v>121.68975903614459</v>
      </c>
      <c r="V76" s="1">
        <f t="shared" si="16"/>
        <v>121.68975903614459</v>
      </c>
      <c r="W76" s="1">
        <v>2.3944000000000001</v>
      </c>
      <c r="X76" s="1">
        <v>1.3514999999999999</v>
      </c>
      <c r="Y76" s="1">
        <v>1.802</v>
      </c>
      <c r="Z76" s="1">
        <v>2.9201999999999999</v>
      </c>
      <c r="AA76" s="1">
        <v>0</v>
      </c>
      <c r="AB76" s="1">
        <v>0.26800000000000002</v>
      </c>
      <c r="AC76" s="1">
        <v>0.26800000000000002</v>
      </c>
      <c r="AD76" s="1">
        <v>0.26700000000000002</v>
      </c>
      <c r="AE76" s="1">
        <v>0.26700000000000002</v>
      </c>
      <c r="AF76" s="1">
        <v>0.25879999999999997</v>
      </c>
      <c r="AG76" s="1"/>
      <c r="AH76" s="1">
        <f t="shared" si="1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121</v>
      </c>
      <c r="B77" s="15" t="s">
        <v>38</v>
      </c>
      <c r="C77" s="15"/>
      <c r="D77" s="15"/>
      <c r="E77" s="15"/>
      <c r="F77" s="15"/>
      <c r="G77" s="16">
        <v>0</v>
      </c>
      <c r="H77" s="15">
        <v>50</v>
      </c>
      <c r="I77" s="15" t="s">
        <v>39</v>
      </c>
      <c r="J77" s="15"/>
      <c r="K77" s="15">
        <f t="shared" si="13"/>
        <v>0</v>
      </c>
      <c r="L77" s="15"/>
      <c r="M77" s="15"/>
      <c r="N77" s="15"/>
      <c r="O77" s="15">
        <v>0</v>
      </c>
      <c r="P77" s="15"/>
      <c r="Q77" s="15">
        <f t="shared" si="14"/>
        <v>0</v>
      </c>
      <c r="R77" s="17"/>
      <c r="S77" s="17"/>
      <c r="T77" s="15"/>
      <c r="U77" s="15" t="e">
        <f t="shared" si="15"/>
        <v>#DIV/0!</v>
      </c>
      <c r="V77" s="15" t="e">
        <f t="shared" si="16"/>
        <v>#DIV/0!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 t="s">
        <v>69</v>
      </c>
      <c r="AH77" s="15">
        <f t="shared" si="1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2" t="s">
        <v>122</v>
      </c>
      <c r="B78" s="1" t="s">
        <v>45</v>
      </c>
      <c r="C78" s="1"/>
      <c r="D78" s="1"/>
      <c r="E78" s="1">
        <v>-9</v>
      </c>
      <c r="F78" s="1"/>
      <c r="G78" s="7">
        <v>0.2</v>
      </c>
      <c r="H78" s="1">
        <v>40</v>
      </c>
      <c r="I78" s="1" t="s">
        <v>39</v>
      </c>
      <c r="J78" s="1"/>
      <c r="K78" s="1">
        <f t="shared" si="13"/>
        <v>-9</v>
      </c>
      <c r="L78" s="1"/>
      <c r="M78" s="1"/>
      <c r="N78" s="1">
        <v>10</v>
      </c>
      <c r="O78" s="1">
        <v>0</v>
      </c>
      <c r="P78" s="1"/>
      <c r="Q78" s="1">
        <f t="shared" si="14"/>
        <v>-1.8</v>
      </c>
      <c r="R78" s="5">
        <v>8</v>
      </c>
      <c r="S78" s="5"/>
      <c r="T78" s="1"/>
      <c r="U78" s="1">
        <f t="shared" si="15"/>
        <v>-10</v>
      </c>
      <c r="V78" s="1">
        <f t="shared" si="16"/>
        <v>-5.5555555555555554</v>
      </c>
      <c r="W78" s="1">
        <v>-1.6</v>
      </c>
      <c r="X78" s="1">
        <v>-1</v>
      </c>
      <c r="Y78" s="1">
        <v>-1</v>
      </c>
      <c r="Z78" s="1">
        <v>2.2000000000000002</v>
      </c>
      <c r="AA78" s="1">
        <v>2.6</v>
      </c>
      <c r="AB78" s="1">
        <v>3.2</v>
      </c>
      <c r="AC78" s="1">
        <v>2.8</v>
      </c>
      <c r="AD78" s="1">
        <v>3.4</v>
      </c>
      <c r="AE78" s="1">
        <v>2.6</v>
      </c>
      <c r="AF78" s="1">
        <v>3.4</v>
      </c>
      <c r="AG78" s="1" t="s">
        <v>123</v>
      </c>
      <c r="AH78" s="1">
        <f t="shared" si="17"/>
        <v>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45</v>
      </c>
      <c r="C79" s="1">
        <v>85</v>
      </c>
      <c r="D79" s="1"/>
      <c r="E79" s="1">
        <v>8</v>
      </c>
      <c r="F79" s="1">
        <v>28</v>
      </c>
      <c r="G79" s="7">
        <v>0.2</v>
      </c>
      <c r="H79" s="1">
        <v>35</v>
      </c>
      <c r="I79" s="1" t="s">
        <v>39</v>
      </c>
      <c r="J79" s="1">
        <v>17</v>
      </c>
      <c r="K79" s="1">
        <f t="shared" si="13"/>
        <v>-9</v>
      </c>
      <c r="L79" s="1"/>
      <c r="M79" s="1"/>
      <c r="N79" s="1"/>
      <c r="O79" s="1">
        <v>0</v>
      </c>
      <c r="P79" s="1"/>
      <c r="Q79" s="1">
        <f t="shared" si="14"/>
        <v>1.6</v>
      </c>
      <c r="R79" s="5"/>
      <c r="S79" s="5"/>
      <c r="T79" s="1"/>
      <c r="U79" s="1">
        <f t="shared" si="15"/>
        <v>17.5</v>
      </c>
      <c r="V79" s="1">
        <f t="shared" si="16"/>
        <v>17.5</v>
      </c>
      <c r="W79" s="1">
        <v>1.2</v>
      </c>
      <c r="X79" s="1">
        <v>1.25</v>
      </c>
      <c r="Y79" s="1">
        <v>-1.6666666666666701</v>
      </c>
      <c r="Z79" s="1">
        <v>7.6</v>
      </c>
      <c r="AA79" s="1">
        <v>5.6</v>
      </c>
      <c r="AB79" s="1">
        <v>12.6</v>
      </c>
      <c r="AC79" s="1">
        <v>12.4</v>
      </c>
      <c r="AD79" s="1">
        <v>10</v>
      </c>
      <c r="AE79" s="1">
        <v>12</v>
      </c>
      <c r="AF79" s="1">
        <v>10.6</v>
      </c>
      <c r="AG79" s="21" t="s">
        <v>125</v>
      </c>
      <c r="AH79" s="1">
        <f t="shared" si="17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38</v>
      </c>
      <c r="C80" s="1">
        <v>201.756</v>
      </c>
      <c r="D80" s="1"/>
      <c r="E80" s="1">
        <v>159.20400000000001</v>
      </c>
      <c r="F80" s="1">
        <v>28.39</v>
      </c>
      <c r="G80" s="7">
        <v>1</v>
      </c>
      <c r="H80" s="1">
        <v>60</v>
      </c>
      <c r="I80" s="1" t="s">
        <v>39</v>
      </c>
      <c r="J80" s="1">
        <v>156.9</v>
      </c>
      <c r="K80" s="1">
        <f t="shared" si="13"/>
        <v>2.304000000000002</v>
      </c>
      <c r="L80" s="1"/>
      <c r="M80" s="1"/>
      <c r="N80" s="1">
        <v>79.92</v>
      </c>
      <c r="O80" s="1">
        <v>0</v>
      </c>
      <c r="P80" s="1">
        <v>53.814399999999978</v>
      </c>
      <c r="Q80" s="1">
        <f t="shared" si="14"/>
        <v>31.840800000000002</v>
      </c>
      <c r="R80" s="5">
        <f t="shared" ref="R80:R86" si="18">10*Q80-P80-O80-N80-F80</f>
        <v>156.28360000000004</v>
      </c>
      <c r="S80" s="5"/>
      <c r="T80" s="1"/>
      <c r="U80" s="1">
        <f t="shared" si="15"/>
        <v>10</v>
      </c>
      <c r="V80" s="1">
        <f t="shared" si="16"/>
        <v>5.0917188010351486</v>
      </c>
      <c r="W80" s="1">
        <v>26.9072</v>
      </c>
      <c r="X80" s="1">
        <v>23.020499999999998</v>
      </c>
      <c r="Y80" s="1">
        <v>26.436666666666699</v>
      </c>
      <c r="Z80" s="1">
        <v>24.610399999999998</v>
      </c>
      <c r="AA80" s="1">
        <v>18.9892</v>
      </c>
      <c r="AB80" s="1">
        <v>20.765599999999999</v>
      </c>
      <c r="AC80" s="1">
        <v>16.793399999999998</v>
      </c>
      <c r="AD80" s="1">
        <v>19.882999999999999</v>
      </c>
      <c r="AE80" s="1">
        <v>20.040199999999999</v>
      </c>
      <c r="AF80" s="1">
        <v>16.491800000000001</v>
      </c>
      <c r="AG80" s="1"/>
      <c r="AH80" s="1">
        <f t="shared" si="17"/>
        <v>156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38</v>
      </c>
      <c r="C81" s="1">
        <v>1188.627</v>
      </c>
      <c r="D81" s="1">
        <v>37.865000000000002</v>
      </c>
      <c r="E81" s="1">
        <v>804.37</v>
      </c>
      <c r="F81" s="1">
        <v>305.17</v>
      </c>
      <c r="G81" s="7">
        <v>1</v>
      </c>
      <c r="H81" s="1">
        <v>60</v>
      </c>
      <c r="I81" s="1" t="s">
        <v>39</v>
      </c>
      <c r="J81" s="1">
        <v>776.35</v>
      </c>
      <c r="K81" s="1">
        <f t="shared" si="13"/>
        <v>28.019999999999982</v>
      </c>
      <c r="L81" s="1"/>
      <c r="M81" s="1"/>
      <c r="N81" s="1">
        <v>693.93600000000004</v>
      </c>
      <c r="O81" s="1">
        <v>0</v>
      </c>
      <c r="P81" s="1">
        <v>160.761</v>
      </c>
      <c r="Q81" s="1">
        <f t="shared" si="14"/>
        <v>160.874</v>
      </c>
      <c r="R81" s="5">
        <f t="shared" si="18"/>
        <v>448.87299999999999</v>
      </c>
      <c r="S81" s="5"/>
      <c r="T81" s="1"/>
      <c r="U81" s="1">
        <f t="shared" si="15"/>
        <v>10</v>
      </c>
      <c r="V81" s="1">
        <f t="shared" si="16"/>
        <v>7.2097852978107086</v>
      </c>
      <c r="W81" s="1">
        <v>160.761</v>
      </c>
      <c r="X81" s="1">
        <v>115.48575</v>
      </c>
      <c r="Y81" s="1">
        <v>98.401333333333298</v>
      </c>
      <c r="Z81" s="1">
        <v>169.93340000000001</v>
      </c>
      <c r="AA81" s="1">
        <v>180.9444</v>
      </c>
      <c r="AB81" s="1">
        <v>157.33019999999999</v>
      </c>
      <c r="AC81" s="1">
        <v>153.02780000000001</v>
      </c>
      <c r="AD81" s="1">
        <v>156.6028</v>
      </c>
      <c r="AE81" s="1">
        <v>157.0274</v>
      </c>
      <c r="AF81" s="1">
        <v>174.5446</v>
      </c>
      <c r="AG81" s="19" t="s">
        <v>48</v>
      </c>
      <c r="AH81" s="1">
        <f t="shared" si="17"/>
        <v>449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38</v>
      </c>
      <c r="C82" s="1">
        <v>696.78499999999997</v>
      </c>
      <c r="D82" s="1">
        <v>468.24</v>
      </c>
      <c r="E82" s="1">
        <v>818.31500000000005</v>
      </c>
      <c r="F82" s="1">
        <v>236.83699999999999</v>
      </c>
      <c r="G82" s="7">
        <v>1</v>
      </c>
      <c r="H82" s="1">
        <v>60</v>
      </c>
      <c r="I82" s="1" t="s">
        <v>39</v>
      </c>
      <c r="J82" s="1">
        <v>786.75</v>
      </c>
      <c r="K82" s="1">
        <f t="shared" si="13"/>
        <v>31.565000000000055</v>
      </c>
      <c r="L82" s="1"/>
      <c r="M82" s="1"/>
      <c r="N82" s="1">
        <v>275.12657000000002</v>
      </c>
      <c r="O82" s="1">
        <v>0.4654000000001588</v>
      </c>
      <c r="P82" s="1">
        <v>120</v>
      </c>
      <c r="Q82" s="1">
        <f t="shared" si="14"/>
        <v>163.66300000000001</v>
      </c>
      <c r="R82" s="5">
        <f t="shared" si="18"/>
        <v>1004.2010300000002</v>
      </c>
      <c r="S82" s="5"/>
      <c r="T82" s="1"/>
      <c r="U82" s="1">
        <f t="shared" si="15"/>
        <v>10.000000000000002</v>
      </c>
      <c r="V82" s="1">
        <f t="shared" si="16"/>
        <v>3.8642146972742779</v>
      </c>
      <c r="W82" s="1">
        <v>120.4654</v>
      </c>
      <c r="X82" s="1">
        <v>131.07925</v>
      </c>
      <c r="Y82" s="1">
        <v>108.15</v>
      </c>
      <c r="Z82" s="1">
        <v>247.9778</v>
      </c>
      <c r="AA82" s="1">
        <v>156.7852</v>
      </c>
      <c r="AB82" s="1">
        <v>166.20500000000001</v>
      </c>
      <c r="AC82" s="1">
        <v>144.83779999999999</v>
      </c>
      <c r="AD82" s="1">
        <v>150.7818</v>
      </c>
      <c r="AE82" s="1">
        <v>156.45359999999999</v>
      </c>
      <c r="AF82" s="1">
        <v>151.72040000000001</v>
      </c>
      <c r="AG82" s="1"/>
      <c r="AH82" s="1">
        <f t="shared" si="17"/>
        <v>1004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38</v>
      </c>
      <c r="C83" s="1">
        <v>1865.6980000000001</v>
      </c>
      <c r="D83" s="1"/>
      <c r="E83" s="20">
        <f>1356.645+E22</f>
        <v>1446.2649999999999</v>
      </c>
      <c r="F83" s="20">
        <f>254.324+F22</f>
        <v>164.70400000000001</v>
      </c>
      <c r="G83" s="7">
        <v>1</v>
      </c>
      <c r="H83" s="1">
        <v>60</v>
      </c>
      <c r="I83" s="1" t="s">
        <v>39</v>
      </c>
      <c r="J83" s="1">
        <v>1312.5</v>
      </c>
      <c r="K83" s="1">
        <f t="shared" si="13"/>
        <v>133.76499999999987</v>
      </c>
      <c r="L83" s="1"/>
      <c r="M83" s="1"/>
      <c r="N83" s="1">
        <v>2015.4694</v>
      </c>
      <c r="O83" s="1">
        <v>2.8400000000374351E-2</v>
      </c>
      <c r="P83" s="1">
        <v>330</v>
      </c>
      <c r="Q83" s="1">
        <f t="shared" si="14"/>
        <v>289.25299999999999</v>
      </c>
      <c r="R83" s="5">
        <f t="shared" si="18"/>
        <v>382.32819999999964</v>
      </c>
      <c r="S83" s="5"/>
      <c r="T83" s="1"/>
      <c r="U83" s="1">
        <f t="shared" si="15"/>
        <v>10.000000000000002</v>
      </c>
      <c r="V83" s="1">
        <f t="shared" si="16"/>
        <v>8.678222179199528</v>
      </c>
      <c r="W83" s="1">
        <v>330.02839999999998</v>
      </c>
      <c r="X83" s="1">
        <v>264.21825000000001</v>
      </c>
      <c r="Y83" s="1">
        <v>241.92033333333299</v>
      </c>
      <c r="Z83" s="1">
        <v>434.76400000000001</v>
      </c>
      <c r="AA83" s="1">
        <v>317.98480000000001</v>
      </c>
      <c r="AB83" s="1">
        <v>308.68279999999999</v>
      </c>
      <c r="AC83" s="1">
        <v>294.90019999999998</v>
      </c>
      <c r="AD83" s="1">
        <v>281.10199999999998</v>
      </c>
      <c r="AE83" s="1">
        <v>287.79559999999998</v>
      </c>
      <c r="AF83" s="1">
        <v>237.76679999999999</v>
      </c>
      <c r="AG83" s="10" t="s">
        <v>146</v>
      </c>
      <c r="AH83" s="1">
        <f t="shared" si="17"/>
        <v>382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38</v>
      </c>
      <c r="C84" s="1">
        <v>1.284</v>
      </c>
      <c r="D84" s="1">
        <v>10.395</v>
      </c>
      <c r="E84" s="1">
        <v>9.077</v>
      </c>
      <c r="F84" s="1"/>
      <c r="G84" s="7">
        <v>1</v>
      </c>
      <c r="H84" s="1">
        <v>55</v>
      </c>
      <c r="I84" s="1" t="s">
        <v>39</v>
      </c>
      <c r="J84" s="1">
        <v>13.6</v>
      </c>
      <c r="K84" s="1">
        <f t="shared" si="13"/>
        <v>-4.5229999999999997</v>
      </c>
      <c r="L84" s="1"/>
      <c r="M84" s="1"/>
      <c r="N84" s="1">
        <v>23.186299999999999</v>
      </c>
      <c r="O84" s="1">
        <v>11.082599999999999</v>
      </c>
      <c r="P84" s="1"/>
      <c r="Q84" s="1">
        <f t="shared" si="14"/>
        <v>1.8153999999999999</v>
      </c>
      <c r="R84" s="5">
        <v>5</v>
      </c>
      <c r="S84" s="5"/>
      <c r="T84" s="1"/>
      <c r="U84" s="1">
        <f t="shared" si="15"/>
        <v>21.630990415335464</v>
      </c>
      <c r="V84" s="1">
        <f t="shared" si="16"/>
        <v>18.876776467996034</v>
      </c>
      <c r="W84" s="1">
        <v>3.6941999999999999</v>
      </c>
      <c r="X84" s="1">
        <v>1.9884999999999999</v>
      </c>
      <c r="Y84" s="1">
        <v>0.87666666666666704</v>
      </c>
      <c r="Z84" s="1">
        <v>5.2690000000000001</v>
      </c>
      <c r="AA84" s="1">
        <v>3.3252000000000002</v>
      </c>
      <c r="AB84" s="1">
        <v>1.5948</v>
      </c>
      <c r="AC84" s="1">
        <v>0.79800000000000004</v>
      </c>
      <c r="AD84" s="1">
        <v>4.4804000000000004</v>
      </c>
      <c r="AE84" s="1">
        <v>5.2767999999999997</v>
      </c>
      <c r="AF84" s="1">
        <v>2.6423999999999999</v>
      </c>
      <c r="AG84" s="1"/>
      <c r="AH84" s="1">
        <f t="shared" si="17"/>
        <v>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38</v>
      </c>
      <c r="C85" s="1">
        <v>23.643000000000001</v>
      </c>
      <c r="D85" s="1"/>
      <c r="E85" s="1">
        <v>10.141999999999999</v>
      </c>
      <c r="F85" s="1">
        <v>12.102</v>
      </c>
      <c r="G85" s="7">
        <v>1</v>
      </c>
      <c r="H85" s="1">
        <v>55</v>
      </c>
      <c r="I85" s="1" t="s">
        <v>39</v>
      </c>
      <c r="J85" s="1">
        <v>9.8000000000000007</v>
      </c>
      <c r="K85" s="1">
        <f t="shared" si="13"/>
        <v>0.34199999999999875</v>
      </c>
      <c r="L85" s="1"/>
      <c r="M85" s="1"/>
      <c r="N85" s="1">
        <v>14.170999999999999</v>
      </c>
      <c r="O85" s="1">
        <v>7.5628000000000029</v>
      </c>
      <c r="P85" s="1"/>
      <c r="Q85" s="1">
        <f t="shared" si="14"/>
        <v>2.0284</v>
      </c>
      <c r="R85" s="5"/>
      <c r="S85" s="5"/>
      <c r="T85" s="1"/>
      <c r="U85" s="1">
        <f t="shared" si="15"/>
        <v>16.681029382764745</v>
      </c>
      <c r="V85" s="1">
        <f t="shared" si="16"/>
        <v>16.681029382764745</v>
      </c>
      <c r="W85" s="1">
        <v>3.7814000000000001</v>
      </c>
      <c r="X85" s="1">
        <v>2.0282499999999999</v>
      </c>
      <c r="Y85" s="1">
        <v>1.34433333333333</v>
      </c>
      <c r="Z85" s="1">
        <v>2.044</v>
      </c>
      <c r="AA85" s="1">
        <v>4.8890000000000002</v>
      </c>
      <c r="AB85" s="1">
        <v>3.9336000000000002</v>
      </c>
      <c r="AC85" s="1">
        <v>3.1372</v>
      </c>
      <c r="AD85" s="1">
        <v>1.6486000000000001</v>
      </c>
      <c r="AE85" s="1">
        <v>3.0009999999999999</v>
      </c>
      <c r="AF85" s="1">
        <v>3.4176000000000002</v>
      </c>
      <c r="AG85" s="19" t="s">
        <v>48</v>
      </c>
      <c r="AH85" s="1">
        <f t="shared" si="1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38</v>
      </c>
      <c r="C86" s="1">
        <v>18.396000000000001</v>
      </c>
      <c r="D86" s="1">
        <v>0.154</v>
      </c>
      <c r="E86" s="1">
        <v>8.3179999999999996</v>
      </c>
      <c r="F86" s="1">
        <v>7.8979999999999997</v>
      </c>
      <c r="G86" s="7">
        <v>1</v>
      </c>
      <c r="H86" s="1">
        <v>55</v>
      </c>
      <c r="I86" s="1" t="s">
        <v>39</v>
      </c>
      <c r="J86" s="1">
        <v>9.1999999999999993</v>
      </c>
      <c r="K86" s="1">
        <f t="shared" si="13"/>
        <v>-0.88199999999999967</v>
      </c>
      <c r="L86" s="1"/>
      <c r="M86" s="1"/>
      <c r="N86" s="1"/>
      <c r="O86" s="1">
        <v>0</v>
      </c>
      <c r="P86" s="1"/>
      <c r="Q86" s="1">
        <f t="shared" si="14"/>
        <v>1.6636</v>
      </c>
      <c r="R86" s="5">
        <f t="shared" si="18"/>
        <v>8.7379999999999995</v>
      </c>
      <c r="S86" s="5"/>
      <c r="T86" s="1"/>
      <c r="U86" s="1">
        <f t="shared" si="15"/>
        <v>10</v>
      </c>
      <c r="V86" s="1">
        <f t="shared" si="16"/>
        <v>4.7475354652560711</v>
      </c>
      <c r="W86" s="1">
        <v>1.07</v>
      </c>
      <c r="X86" s="1">
        <v>0.65949999999999998</v>
      </c>
      <c r="Y86" s="1">
        <v>0.87933333333333297</v>
      </c>
      <c r="Z86" s="1">
        <v>1.8862000000000001</v>
      </c>
      <c r="AA86" s="1">
        <v>1.8872</v>
      </c>
      <c r="AB86" s="1">
        <v>1.8956</v>
      </c>
      <c r="AC86" s="1">
        <v>1.0775999999999999</v>
      </c>
      <c r="AD86" s="1">
        <v>0.54779999999999995</v>
      </c>
      <c r="AE86" s="1">
        <v>1.9057999999999999</v>
      </c>
      <c r="AF86" s="1">
        <v>2.7147999999999999</v>
      </c>
      <c r="AG86" s="19" t="s">
        <v>48</v>
      </c>
      <c r="AH86" s="1">
        <f t="shared" si="17"/>
        <v>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133</v>
      </c>
      <c r="B87" s="15" t="s">
        <v>38</v>
      </c>
      <c r="C87" s="15"/>
      <c r="D87" s="15"/>
      <c r="E87" s="15"/>
      <c r="F87" s="15"/>
      <c r="G87" s="16">
        <v>0</v>
      </c>
      <c r="H87" s="15">
        <v>60</v>
      </c>
      <c r="I87" s="15" t="s">
        <v>39</v>
      </c>
      <c r="J87" s="15"/>
      <c r="K87" s="15">
        <f t="shared" si="13"/>
        <v>0</v>
      </c>
      <c r="L87" s="15"/>
      <c r="M87" s="15"/>
      <c r="N87" s="15"/>
      <c r="O87" s="15">
        <v>0</v>
      </c>
      <c r="P87" s="15"/>
      <c r="Q87" s="15">
        <f t="shared" si="14"/>
        <v>0</v>
      </c>
      <c r="R87" s="17"/>
      <c r="S87" s="17"/>
      <c r="T87" s="15"/>
      <c r="U87" s="15" t="e">
        <f t="shared" si="15"/>
        <v>#DIV/0!</v>
      </c>
      <c r="V87" s="15" t="e">
        <f t="shared" si="16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 t="s">
        <v>69</v>
      </c>
      <c r="AH87" s="15">
        <f t="shared" si="17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45</v>
      </c>
      <c r="C88" s="1"/>
      <c r="D88" s="1">
        <v>36</v>
      </c>
      <c r="E88" s="1">
        <v>20</v>
      </c>
      <c r="F88" s="1">
        <v>10</v>
      </c>
      <c r="G88" s="7">
        <v>0.3</v>
      </c>
      <c r="H88" s="1">
        <v>40</v>
      </c>
      <c r="I88" s="1" t="s">
        <v>39</v>
      </c>
      <c r="J88" s="1">
        <v>26</v>
      </c>
      <c r="K88" s="1">
        <f t="shared" si="13"/>
        <v>-6</v>
      </c>
      <c r="L88" s="1"/>
      <c r="M88" s="1"/>
      <c r="N88" s="1"/>
      <c r="O88" s="1">
        <v>0</v>
      </c>
      <c r="P88" s="1"/>
      <c r="Q88" s="1">
        <f t="shared" si="14"/>
        <v>4</v>
      </c>
      <c r="R88" s="5">
        <f t="shared" ref="R88:R92" si="19">10*Q88-P88-O88-N88-F88</f>
        <v>30</v>
      </c>
      <c r="S88" s="5"/>
      <c r="T88" s="1"/>
      <c r="U88" s="1">
        <f t="shared" si="15"/>
        <v>10</v>
      </c>
      <c r="V88" s="1">
        <f t="shared" si="16"/>
        <v>2.5</v>
      </c>
      <c r="W88" s="1">
        <v>1.2</v>
      </c>
      <c r="X88" s="1">
        <v>3.5</v>
      </c>
      <c r="Y88" s="1">
        <v>4.6666666666666696</v>
      </c>
      <c r="Z88" s="1">
        <v>5.2</v>
      </c>
      <c r="AA88" s="1">
        <v>0.4</v>
      </c>
      <c r="AB88" s="1">
        <v>3.6</v>
      </c>
      <c r="AC88" s="1">
        <v>4.2</v>
      </c>
      <c r="AD88" s="1">
        <v>0</v>
      </c>
      <c r="AE88" s="1">
        <v>-1.6</v>
      </c>
      <c r="AF88" s="1">
        <v>0</v>
      </c>
      <c r="AG88" s="1"/>
      <c r="AH88" s="1">
        <f t="shared" si="17"/>
        <v>9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45</v>
      </c>
      <c r="C89" s="1">
        <v>10</v>
      </c>
      <c r="D89" s="1">
        <v>19</v>
      </c>
      <c r="E89" s="1">
        <v>18</v>
      </c>
      <c r="F89" s="1">
        <v>6</v>
      </c>
      <c r="G89" s="7">
        <v>0.3</v>
      </c>
      <c r="H89" s="1">
        <v>40</v>
      </c>
      <c r="I89" s="1" t="s">
        <v>39</v>
      </c>
      <c r="J89" s="1">
        <v>19</v>
      </c>
      <c r="K89" s="1">
        <f t="shared" si="13"/>
        <v>-1</v>
      </c>
      <c r="L89" s="1"/>
      <c r="M89" s="1"/>
      <c r="N89" s="1">
        <v>18</v>
      </c>
      <c r="O89" s="1">
        <v>7.5999999999999943</v>
      </c>
      <c r="P89" s="1"/>
      <c r="Q89" s="1">
        <f t="shared" si="14"/>
        <v>3.6</v>
      </c>
      <c r="R89" s="5">
        <f t="shared" si="19"/>
        <v>4.4000000000000057</v>
      </c>
      <c r="S89" s="5"/>
      <c r="T89" s="1"/>
      <c r="U89" s="1">
        <f t="shared" si="15"/>
        <v>10</v>
      </c>
      <c r="V89" s="1">
        <f t="shared" si="16"/>
        <v>8.7777777777777768</v>
      </c>
      <c r="W89" s="1">
        <v>3.8</v>
      </c>
      <c r="X89" s="1">
        <v>-0.25</v>
      </c>
      <c r="Y89" s="1">
        <v>-0.33333333333333298</v>
      </c>
      <c r="Z89" s="1">
        <v>7</v>
      </c>
      <c r="AA89" s="1">
        <v>1.4</v>
      </c>
      <c r="AB89" s="1">
        <v>3.6</v>
      </c>
      <c r="AC89" s="1">
        <v>4.2</v>
      </c>
      <c r="AD89" s="1">
        <v>0.6</v>
      </c>
      <c r="AE89" s="1">
        <v>-0.4</v>
      </c>
      <c r="AF89" s="1">
        <v>-0.4</v>
      </c>
      <c r="AG89" s="1"/>
      <c r="AH89" s="1">
        <f t="shared" si="17"/>
        <v>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45</v>
      </c>
      <c r="C90" s="1"/>
      <c r="D90" s="1">
        <v>103</v>
      </c>
      <c r="E90" s="1">
        <v>40</v>
      </c>
      <c r="F90" s="1">
        <v>57</v>
      </c>
      <c r="G90" s="7">
        <v>0.3</v>
      </c>
      <c r="H90" s="1">
        <v>40</v>
      </c>
      <c r="I90" s="1" t="s">
        <v>39</v>
      </c>
      <c r="J90" s="1">
        <v>46</v>
      </c>
      <c r="K90" s="1">
        <f t="shared" si="13"/>
        <v>-6</v>
      </c>
      <c r="L90" s="1"/>
      <c r="M90" s="1"/>
      <c r="N90" s="1"/>
      <c r="O90" s="1">
        <v>0</v>
      </c>
      <c r="P90" s="1"/>
      <c r="Q90" s="1">
        <f t="shared" si="14"/>
        <v>8</v>
      </c>
      <c r="R90" s="5">
        <f t="shared" si="19"/>
        <v>23</v>
      </c>
      <c r="S90" s="5"/>
      <c r="T90" s="1"/>
      <c r="U90" s="1">
        <f t="shared" si="15"/>
        <v>10</v>
      </c>
      <c r="V90" s="1">
        <f t="shared" si="16"/>
        <v>7.125</v>
      </c>
      <c r="W90" s="1">
        <v>6</v>
      </c>
      <c r="X90" s="1">
        <v>11</v>
      </c>
      <c r="Y90" s="1">
        <v>12.3333333333333</v>
      </c>
      <c r="Z90" s="1">
        <v>12.2</v>
      </c>
      <c r="AA90" s="1">
        <v>4.5999999999999996</v>
      </c>
      <c r="AB90" s="1">
        <v>12.6</v>
      </c>
      <c r="AC90" s="1">
        <v>10.8</v>
      </c>
      <c r="AD90" s="1">
        <v>0</v>
      </c>
      <c r="AE90" s="1">
        <v>0</v>
      </c>
      <c r="AF90" s="1">
        <v>3.2</v>
      </c>
      <c r="AG90" s="1"/>
      <c r="AH90" s="1">
        <f t="shared" si="17"/>
        <v>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45</v>
      </c>
      <c r="C91" s="1"/>
      <c r="D91" s="1">
        <v>151</v>
      </c>
      <c r="E91" s="1">
        <v>59</v>
      </c>
      <c r="F91" s="1">
        <v>91</v>
      </c>
      <c r="G91" s="7">
        <v>0.3</v>
      </c>
      <c r="H91" s="1">
        <v>40</v>
      </c>
      <c r="I91" s="1" t="s">
        <v>39</v>
      </c>
      <c r="J91" s="1">
        <v>57</v>
      </c>
      <c r="K91" s="1">
        <f t="shared" si="13"/>
        <v>2</v>
      </c>
      <c r="L91" s="1"/>
      <c r="M91" s="1"/>
      <c r="N91" s="1"/>
      <c r="O91" s="1">
        <v>0</v>
      </c>
      <c r="P91" s="1"/>
      <c r="Q91" s="1">
        <f t="shared" si="14"/>
        <v>11.8</v>
      </c>
      <c r="R91" s="5">
        <f t="shared" si="19"/>
        <v>27</v>
      </c>
      <c r="S91" s="5"/>
      <c r="T91" s="1"/>
      <c r="U91" s="1">
        <f t="shared" si="15"/>
        <v>10</v>
      </c>
      <c r="V91" s="1">
        <f t="shared" si="16"/>
        <v>7.7118644067796609</v>
      </c>
      <c r="W91" s="1">
        <v>6.4</v>
      </c>
      <c r="X91" s="1">
        <v>15.25</v>
      </c>
      <c r="Y91" s="1">
        <v>18</v>
      </c>
      <c r="Z91" s="1">
        <v>18.2</v>
      </c>
      <c r="AA91" s="1">
        <v>2</v>
      </c>
      <c r="AB91" s="1">
        <v>15.2</v>
      </c>
      <c r="AC91" s="1">
        <v>14.2</v>
      </c>
      <c r="AD91" s="1">
        <v>2.4</v>
      </c>
      <c r="AE91" s="1">
        <v>2.4</v>
      </c>
      <c r="AF91" s="1">
        <v>2.4</v>
      </c>
      <c r="AG91" s="1"/>
      <c r="AH91" s="1">
        <f t="shared" si="17"/>
        <v>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45</v>
      </c>
      <c r="C92" s="1">
        <v>92</v>
      </c>
      <c r="D92" s="1"/>
      <c r="E92" s="1">
        <v>44</v>
      </c>
      <c r="F92" s="1">
        <v>23</v>
      </c>
      <c r="G92" s="7">
        <v>0.3</v>
      </c>
      <c r="H92" s="1">
        <v>40</v>
      </c>
      <c r="I92" s="1" t="s">
        <v>39</v>
      </c>
      <c r="J92" s="1">
        <v>51</v>
      </c>
      <c r="K92" s="1">
        <f t="shared" si="13"/>
        <v>-7</v>
      </c>
      <c r="L92" s="1"/>
      <c r="M92" s="1"/>
      <c r="N92" s="1"/>
      <c r="O92" s="1">
        <v>0</v>
      </c>
      <c r="P92" s="1"/>
      <c r="Q92" s="1">
        <f t="shared" si="14"/>
        <v>8.8000000000000007</v>
      </c>
      <c r="R92" s="5">
        <f t="shared" si="19"/>
        <v>65</v>
      </c>
      <c r="S92" s="5"/>
      <c r="T92" s="1"/>
      <c r="U92" s="1">
        <f t="shared" si="15"/>
        <v>10</v>
      </c>
      <c r="V92" s="1">
        <f t="shared" si="16"/>
        <v>2.6136363636363633</v>
      </c>
      <c r="W92" s="1">
        <v>6.4</v>
      </c>
      <c r="X92" s="1">
        <v>4.5</v>
      </c>
      <c r="Y92" s="1">
        <v>6</v>
      </c>
      <c r="Z92" s="1">
        <v>24</v>
      </c>
      <c r="AA92" s="1">
        <v>27</v>
      </c>
      <c r="AB92" s="1">
        <v>15.2</v>
      </c>
      <c r="AC92" s="1">
        <v>16.399999999999999</v>
      </c>
      <c r="AD92" s="1">
        <v>14</v>
      </c>
      <c r="AE92" s="1">
        <v>11</v>
      </c>
      <c r="AF92" s="1">
        <v>3.2</v>
      </c>
      <c r="AG92" s="1"/>
      <c r="AH92" s="1">
        <f t="shared" si="17"/>
        <v>20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38</v>
      </c>
      <c r="C93" s="1"/>
      <c r="D93" s="1">
        <v>7.7960000000000003</v>
      </c>
      <c r="E93" s="1">
        <v>3.8809999999999998</v>
      </c>
      <c r="F93" s="1">
        <v>3.915</v>
      </c>
      <c r="G93" s="7">
        <v>1</v>
      </c>
      <c r="H93" s="1">
        <v>45</v>
      </c>
      <c r="I93" s="1" t="s">
        <v>39</v>
      </c>
      <c r="J93" s="1">
        <v>3.9</v>
      </c>
      <c r="K93" s="1">
        <f t="shared" si="13"/>
        <v>-1.9000000000000128E-2</v>
      </c>
      <c r="L93" s="1"/>
      <c r="M93" s="1"/>
      <c r="N93" s="1">
        <v>5</v>
      </c>
      <c r="O93" s="1">
        <v>0</v>
      </c>
      <c r="P93" s="1"/>
      <c r="Q93" s="1">
        <f t="shared" si="14"/>
        <v>0.7762</v>
      </c>
      <c r="R93" s="5">
        <v>4</v>
      </c>
      <c r="S93" s="5"/>
      <c r="T93" s="1"/>
      <c r="U93" s="1">
        <f t="shared" si="15"/>
        <v>16.638752898737437</v>
      </c>
      <c r="V93" s="1">
        <f t="shared" si="16"/>
        <v>11.485441896418449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-1.2444</v>
      </c>
      <c r="AC93" s="1">
        <v>-1.2444</v>
      </c>
      <c r="AD93" s="1">
        <v>0.26479999999999998</v>
      </c>
      <c r="AE93" s="1">
        <v>0.1168</v>
      </c>
      <c r="AF93" s="1">
        <v>1.1910000000000001</v>
      </c>
      <c r="AG93" s="1" t="s">
        <v>140</v>
      </c>
      <c r="AH93" s="1">
        <f t="shared" si="17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45</v>
      </c>
      <c r="C94" s="1">
        <v>32</v>
      </c>
      <c r="D94" s="1"/>
      <c r="E94" s="1">
        <v>16</v>
      </c>
      <c r="F94" s="1"/>
      <c r="G94" s="7">
        <v>0.33</v>
      </c>
      <c r="H94" s="1">
        <v>40</v>
      </c>
      <c r="I94" s="1" t="s">
        <v>39</v>
      </c>
      <c r="J94" s="1">
        <v>28</v>
      </c>
      <c r="K94" s="1">
        <f t="shared" si="13"/>
        <v>-12</v>
      </c>
      <c r="L94" s="1"/>
      <c r="M94" s="1"/>
      <c r="N94" s="1">
        <v>73.8</v>
      </c>
      <c r="O94" s="1">
        <v>46.399999999999991</v>
      </c>
      <c r="P94" s="1"/>
      <c r="Q94" s="1">
        <f t="shared" si="14"/>
        <v>3.2</v>
      </c>
      <c r="R94" s="5"/>
      <c r="S94" s="5"/>
      <c r="T94" s="1"/>
      <c r="U94" s="1">
        <f t="shared" si="15"/>
        <v>37.562499999999993</v>
      </c>
      <c r="V94" s="1">
        <f t="shared" si="16"/>
        <v>37.562499999999993</v>
      </c>
      <c r="W94" s="1">
        <v>11.6</v>
      </c>
      <c r="X94" s="1">
        <v>2.75</v>
      </c>
      <c r="Y94" s="1">
        <v>2.6666666666666701</v>
      </c>
      <c r="Z94" s="1">
        <v>10.8</v>
      </c>
      <c r="AA94" s="1">
        <v>8.4</v>
      </c>
      <c r="AB94" s="1">
        <v>5.4</v>
      </c>
      <c r="AC94" s="1">
        <v>4.8</v>
      </c>
      <c r="AD94" s="1">
        <v>4.8</v>
      </c>
      <c r="AE94" s="1">
        <v>4.8</v>
      </c>
      <c r="AF94" s="1">
        <v>4.5999999999999996</v>
      </c>
      <c r="AG94" s="1" t="s">
        <v>142</v>
      </c>
      <c r="AH94" s="1">
        <f t="shared" si="1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2" t="s">
        <v>143</v>
      </c>
      <c r="B95" s="1" t="s">
        <v>45</v>
      </c>
      <c r="C95" s="1"/>
      <c r="D95" s="1"/>
      <c r="E95" s="1">
        <v>-4</v>
      </c>
      <c r="F95" s="1"/>
      <c r="G95" s="7">
        <v>0.33</v>
      </c>
      <c r="H95" s="1">
        <v>50</v>
      </c>
      <c r="I95" s="1" t="s">
        <v>39</v>
      </c>
      <c r="J95" s="1"/>
      <c r="K95" s="1">
        <f t="shared" si="13"/>
        <v>-4</v>
      </c>
      <c r="L95" s="1"/>
      <c r="M95" s="1"/>
      <c r="N95" s="1">
        <v>10</v>
      </c>
      <c r="O95" s="1">
        <v>0</v>
      </c>
      <c r="P95" s="1"/>
      <c r="Q95" s="1">
        <f t="shared" si="14"/>
        <v>-0.8</v>
      </c>
      <c r="R95" s="5"/>
      <c r="S95" s="5"/>
      <c r="T95" s="1"/>
      <c r="U95" s="1">
        <f t="shared" si="15"/>
        <v>-12.5</v>
      </c>
      <c r="V95" s="1">
        <f t="shared" si="16"/>
        <v>-12.5</v>
      </c>
      <c r="W95" s="1">
        <v>0.2</v>
      </c>
      <c r="X95" s="1">
        <v>-1</v>
      </c>
      <c r="Y95" s="1">
        <v>-1.3333333333333299</v>
      </c>
      <c r="Z95" s="1">
        <v>0.2</v>
      </c>
      <c r="AA95" s="1">
        <v>1</v>
      </c>
      <c r="AB95" s="1">
        <v>3</v>
      </c>
      <c r="AC95" s="1">
        <v>3.2</v>
      </c>
      <c r="AD95" s="1">
        <v>1.2</v>
      </c>
      <c r="AE95" s="1">
        <v>1</v>
      </c>
      <c r="AF95" s="1">
        <v>0</v>
      </c>
      <c r="AG95" s="1" t="s">
        <v>144</v>
      </c>
      <c r="AH95" s="1">
        <f t="shared" si="1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95" xr:uid="{8976D0CC-8561-4385-973B-F880222B75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2025-01-22T07:41:11Z</dcterms:created>
  <dcterms:modified xsi:type="dcterms:W3CDTF">2025-01-22T13:02:23Z</dcterms:modified>
</cp:coreProperties>
</file>