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516FD6A-9E4D-4F98-8DEE-0C476B613C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Y597" i="1"/>
  <c r="X597" i="1"/>
  <c r="X596" i="1"/>
  <c r="BP595" i="1"/>
  <c r="BO595" i="1"/>
  <c r="BN595" i="1"/>
  <c r="BM595" i="1"/>
  <c r="Z595" i="1"/>
  <c r="Z596" i="1" s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D7" i="1"/>
  <c r="Q6" i="1"/>
  <c r="P2" i="1"/>
  <c r="Z509" i="1" l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139" i="1"/>
  <c r="BN139" i="1"/>
  <c r="Z139" i="1"/>
  <c r="Y143" i="1"/>
  <c r="BP147" i="1"/>
  <c r="BN147" i="1"/>
  <c r="Z147" i="1"/>
  <c r="Z148" i="1" s="1"/>
  <c r="Y149" i="1"/>
  <c r="G677" i="1"/>
  <c r="Y155" i="1"/>
  <c r="BP152" i="1"/>
  <c r="BN152" i="1"/>
  <c r="Z152" i="1"/>
  <c r="Y156" i="1"/>
  <c r="Y166" i="1"/>
  <c r="BP163" i="1"/>
  <c r="BN163" i="1"/>
  <c r="Z163" i="1"/>
  <c r="Y167" i="1"/>
  <c r="BP176" i="1"/>
  <c r="BN176" i="1"/>
  <c r="Z176" i="1"/>
  <c r="BP194" i="1"/>
  <c r="BN194" i="1"/>
  <c r="Z194" i="1"/>
  <c r="Y202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Y237" i="1"/>
  <c r="BP231" i="1"/>
  <c r="BN231" i="1"/>
  <c r="Z231" i="1"/>
  <c r="BP235" i="1"/>
  <c r="BN235" i="1"/>
  <c r="Z235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Y370" i="1"/>
  <c r="BP361" i="1"/>
  <c r="BN361" i="1"/>
  <c r="Z361" i="1"/>
  <c r="V677" i="1"/>
  <c r="BP365" i="1"/>
  <c r="BN365" i="1"/>
  <c r="Z365" i="1"/>
  <c r="Y369" i="1"/>
  <c r="BP373" i="1"/>
  <c r="BN373" i="1"/>
  <c r="Z373" i="1"/>
  <c r="Z376" i="1" s="1"/>
  <c r="Y377" i="1"/>
  <c r="BP381" i="1"/>
  <c r="BN381" i="1"/>
  <c r="Z381" i="1"/>
  <c r="Y385" i="1"/>
  <c r="BP389" i="1"/>
  <c r="BN389" i="1"/>
  <c r="Z389" i="1"/>
  <c r="Y392" i="1"/>
  <c r="Y400" i="1"/>
  <c r="Y399" i="1"/>
  <c r="BP395" i="1"/>
  <c r="BN395" i="1"/>
  <c r="Z395" i="1"/>
  <c r="BP398" i="1"/>
  <c r="BN398" i="1"/>
  <c r="Z398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Z677" i="1"/>
  <c r="Y481" i="1"/>
  <c r="BP486" i="1"/>
  <c r="BN486" i="1"/>
  <c r="Z486" i="1"/>
  <c r="BP489" i="1"/>
  <c r="BN489" i="1"/>
  <c r="Z489" i="1"/>
  <c r="Z504" i="1" s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AB677" i="1"/>
  <c r="Y531" i="1"/>
  <c r="BP526" i="1"/>
  <c r="BN526" i="1"/>
  <c r="Z526" i="1"/>
  <c r="Y532" i="1"/>
  <c r="BP530" i="1"/>
  <c r="BN530" i="1"/>
  <c r="Z530" i="1"/>
  <c r="H9" i="1"/>
  <c r="B677" i="1"/>
  <c r="Y23" i="1"/>
  <c r="BP22" i="1"/>
  <c r="BN22" i="1"/>
  <c r="Z22" i="1"/>
  <c r="Z23" i="1" s="1"/>
  <c r="X669" i="1"/>
  <c r="X670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Z70" i="1" s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Z101" i="1" s="1"/>
  <c r="Y102" i="1"/>
  <c r="BP107" i="1"/>
  <c r="BN107" i="1"/>
  <c r="Z107" i="1"/>
  <c r="Y109" i="1"/>
  <c r="Y117" i="1"/>
  <c r="BP111" i="1"/>
  <c r="BN111" i="1"/>
  <c r="Z111" i="1"/>
  <c r="Y118" i="1"/>
  <c r="BP115" i="1"/>
  <c r="BN115" i="1"/>
  <c r="Z115" i="1"/>
  <c r="BP123" i="1"/>
  <c r="BN123" i="1"/>
  <c r="Z123" i="1"/>
  <c r="BP131" i="1"/>
  <c r="BN131" i="1"/>
  <c r="Z131" i="1"/>
  <c r="BP242" i="1"/>
  <c r="BN242" i="1"/>
  <c r="Z242" i="1"/>
  <c r="Y246" i="1"/>
  <c r="BP251" i="1"/>
  <c r="BN251" i="1"/>
  <c r="Z251" i="1"/>
  <c r="Y259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Y310" i="1"/>
  <c r="BP308" i="1"/>
  <c r="BN308" i="1"/>
  <c r="Z308" i="1"/>
  <c r="AC677" i="1"/>
  <c r="Y536" i="1"/>
  <c r="BP535" i="1"/>
  <c r="BN535" i="1"/>
  <c r="Z535" i="1"/>
  <c r="Z536" i="1" s="1"/>
  <c r="Y537" i="1"/>
  <c r="Y556" i="1"/>
  <c r="BP541" i="1"/>
  <c r="BN541" i="1"/>
  <c r="Z541" i="1"/>
  <c r="Y557" i="1"/>
  <c r="AD677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Z579" i="1" s="1"/>
  <c r="BP572" i="1"/>
  <c r="BN572" i="1"/>
  <c r="Z572" i="1"/>
  <c r="BP578" i="1"/>
  <c r="BN578" i="1"/>
  <c r="Z578" i="1"/>
  <c r="Y580" i="1"/>
  <c r="Y585" i="1"/>
  <c r="BP582" i="1"/>
  <c r="BN582" i="1"/>
  <c r="Z582" i="1"/>
  <c r="Y586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Z653" i="1" s="1"/>
  <c r="Y654" i="1"/>
  <c r="X667" i="1"/>
  <c r="Y95" i="1"/>
  <c r="BP92" i="1"/>
  <c r="BN92" i="1"/>
  <c r="Z92" i="1"/>
  <c r="BP100" i="1"/>
  <c r="BN100" i="1"/>
  <c r="Z100" i="1"/>
  <c r="Y108" i="1"/>
  <c r="BP105" i="1"/>
  <c r="BN105" i="1"/>
  <c r="Z105" i="1"/>
  <c r="BP113" i="1"/>
  <c r="BN113" i="1"/>
  <c r="Z113" i="1"/>
  <c r="BP116" i="1"/>
  <c r="BN116" i="1"/>
  <c r="Z116" i="1"/>
  <c r="F677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Z143" i="1" s="1"/>
  <c r="Y148" i="1"/>
  <c r="BP154" i="1"/>
  <c r="BN154" i="1"/>
  <c r="Z154" i="1"/>
  <c r="Y161" i="1"/>
  <c r="BP158" i="1"/>
  <c r="BN158" i="1"/>
  <c r="Z158" i="1"/>
  <c r="Z160" i="1" s="1"/>
  <c r="BP165" i="1"/>
  <c r="BN165" i="1"/>
  <c r="Z165" i="1"/>
  <c r="H677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Z201" i="1" s="1"/>
  <c r="J677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Z237" i="1" s="1"/>
  <c r="BP233" i="1"/>
  <c r="BN233" i="1"/>
  <c r="Z233" i="1"/>
  <c r="BP241" i="1"/>
  <c r="BN241" i="1"/>
  <c r="Z241" i="1"/>
  <c r="BP244" i="1"/>
  <c r="BN244" i="1"/>
  <c r="Z244" i="1"/>
  <c r="Z246" i="1" s="1"/>
  <c r="BP253" i="1"/>
  <c r="BN253" i="1"/>
  <c r="Z253" i="1"/>
  <c r="BP257" i="1"/>
  <c r="BN257" i="1"/>
  <c r="Z257" i="1"/>
  <c r="Z258" i="1" s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Z300" i="1" s="1"/>
  <c r="BP306" i="1"/>
  <c r="BN306" i="1"/>
  <c r="Z306" i="1"/>
  <c r="BP336" i="1"/>
  <c r="BN336" i="1"/>
  <c r="Z336" i="1"/>
  <c r="Z337" i="1" s="1"/>
  <c r="Y338" i="1"/>
  <c r="T677" i="1"/>
  <c r="Y344" i="1"/>
  <c r="BP341" i="1"/>
  <c r="BN341" i="1"/>
  <c r="Z341" i="1"/>
  <c r="Z343" i="1" s="1"/>
  <c r="Y348" i="1"/>
  <c r="BP363" i="1"/>
  <c r="BN363" i="1"/>
  <c r="Z363" i="1"/>
  <c r="BP367" i="1"/>
  <c r="BN367" i="1"/>
  <c r="Z367" i="1"/>
  <c r="Y376" i="1"/>
  <c r="BP375" i="1"/>
  <c r="BN375" i="1"/>
  <c r="Z375" i="1"/>
  <c r="Y386" i="1"/>
  <c r="BP379" i="1"/>
  <c r="BN379" i="1"/>
  <c r="Z379" i="1"/>
  <c r="BP383" i="1"/>
  <c r="BN383" i="1"/>
  <c r="Z383" i="1"/>
  <c r="Y393" i="1"/>
  <c r="BP390" i="1"/>
  <c r="BN390" i="1"/>
  <c r="Z390" i="1"/>
  <c r="Z392" i="1" s="1"/>
  <c r="BP396" i="1"/>
  <c r="BN396" i="1"/>
  <c r="Z396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E677" i="1"/>
  <c r="I677" i="1"/>
  <c r="Y191" i="1"/>
  <c r="K677" i="1"/>
  <c r="Y258" i="1"/>
  <c r="Y316" i="1"/>
  <c r="S677" i="1"/>
  <c r="Y329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Z470" i="1" s="1"/>
  <c r="W677" i="1"/>
  <c r="Y411" i="1"/>
  <c r="X677" i="1"/>
  <c r="Y431" i="1"/>
  <c r="Y677" i="1"/>
  <c r="Y457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Z590" i="1" s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288" i="1" l="1"/>
  <c r="Z310" i="1"/>
  <c r="Y668" i="1"/>
  <c r="Y671" i="1"/>
  <c r="Z531" i="1"/>
  <c r="Z155" i="1"/>
  <c r="Z86" i="1"/>
  <c r="Z640" i="1"/>
  <c r="Z562" i="1"/>
  <c r="Z457" i="1"/>
  <c r="Z441" i="1"/>
  <c r="Z385" i="1"/>
  <c r="Z271" i="1"/>
  <c r="Z179" i="1"/>
  <c r="Z108" i="1"/>
  <c r="Z619" i="1"/>
  <c r="Z585" i="1"/>
  <c r="Z556" i="1"/>
  <c r="Z117" i="1"/>
  <c r="Z34" i="1"/>
  <c r="Y667" i="1"/>
  <c r="Y669" i="1"/>
  <c r="Z399" i="1"/>
  <c r="Z369" i="1"/>
  <c r="Z223" i="1"/>
  <c r="Z166" i="1"/>
  <c r="Z53" i="1"/>
  <c r="Z672" i="1" s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<sst xmlns="http://schemas.openxmlformats.org/spreadsheetml/2006/main" count="3166" uniqueCount="1090">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</sst>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3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300</v>
      </c>
      <c r="Y73" s="780">
        <f>IFERROR(IF(X73="",0,CEILING((X73/$H73),1)*$H73),"")</f>
        <v>302.40000000000003</v>
      </c>
      <c r="Z73" s="36">
        <f>IFERROR(IF(Y73=0,"",ROUNDUP(Y73/H73,0)*0.01898),"")</f>
        <v>0.53144000000000002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312.08333333333331</v>
      </c>
      <c r="BN73" s="64">
        <f>IFERROR(Y73*I73/H73,"0")</f>
        <v>314.58000000000004</v>
      </c>
      <c r="BO73" s="64">
        <f>IFERROR(1/J73*(X73/H73),"0")</f>
        <v>0.43402777777777773</v>
      </c>
      <c r="BP73" s="64">
        <f>IFERROR(1/J73*(Y73/H73),"0")</f>
        <v>0.4375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27.777777777777775</v>
      </c>
      <c r="Y77" s="781">
        <f>IFERROR(Y73/H73,"0")+IFERROR(Y74/H74,"0")+IFERROR(Y75/H75,"0")+IFERROR(Y76/H76,"0")</f>
        <v>28</v>
      </c>
      <c r="Z77" s="781">
        <f>IFERROR(IF(Z73="",0,Z73),"0")+IFERROR(IF(Z74="",0,Z74),"0")+IFERROR(IF(Z75="",0,Z75),"0")+IFERROR(IF(Z76="",0,Z76),"0")</f>
        <v>0.53144000000000002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300</v>
      </c>
      <c r="Y78" s="781">
        <f>IFERROR(SUM(Y73:Y76),"0")</f>
        <v>302.40000000000003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200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200</v>
      </c>
      <c r="Y109" s="781">
        <f>IFERROR(SUM(Y105:Y107),"0")</f>
        <v>205.20000000000002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500</v>
      </c>
      <c r="Y122" s="780">
        <f>IFERROR(IF(X122="",0,CEILING((X122/$H122),1)*$H122),"")</f>
        <v>503.99999999999994</v>
      </c>
      <c r="Z122" s="36">
        <f>IFERROR(IF(Y122=0,"",ROUNDUP(Y122/H122,0)*0.01898),"")</f>
        <v>0.85409999999999997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519.41964285714289</v>
      </c>
      <c r="BN122" s="64">
        <f>IFERROR(Y122*I122/H122,"0")</f>
        <v>523.57499999999993</v>
      </c>
      <c r="BO122" s="64">
        <f>IFERROR(1/J122*(X122/H122),"0")</f>
        <v>0.6975446428571429</v>
      </c>
      <c r="BP122" s="64">
        <f>IFERROR(1/J122*(Y122/H122),"0")</f>
        <v>0.703125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44.642857142857146</v>
      </c>
      <c r="Y126" s="781">
        <f>IFERROR(Y121/H121,"0")+IFERROR(Y122/H122,"0")+IFERROR(Y123/H123,"0")+IFERROR(Y124/H124,"0")+IFERROR(Y125/H125,"0")</f>
        <v>45</v>
      </c>
      <c r="Z126" s="781">
        <f>IFERROR(IF(Z121="",0,Z121),"0")+IFERROR(IF(Z122="",0,Z122),"0")+IFERROR(IF(Z123="",0,Z123),"0")+IFERROR(IF(Z124="",0,Z124),"0")+IFERROR(IF(Z125="",0,Z125),"0")</f>
        <v>0.85409999999999997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500</v>
      </c>
      <c r="Y127" s="781">
        <f>IFERROR(SUM(Y121:Y125),"0")</f>
        <v>503.99999999999994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105</v>
      </c>
      <c r="Y198" s="780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50</v>
      </c>
      <c r="Y201" s="781">
        <f>IFERROR(Y193/H193,"0")+IFERROR(Y194/H194,"0")+IFERROR(Y195/H195,"0")+IFERROR(Y196/H196,"0")+IFERROR(Y197/H197,"0")+IFERROR(Y198/H198,"0")+IFERROR(Y199/H199,"0")+IFERROR(Y200/H200,"0")</f>
        <v>50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0.251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105</v>
      </c>
      <c r="Y202" s="781">
        <f>IFERROR(SUM(Y193:Y200),"0")</f>
        <v>105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200</v>
      </c>
      <c r="Y216" s="780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37.037037037037038</v>
      </c>
      <c r="Y223" s="781">
        <f>IFERROR(Y215/H215,"0")+IFERROR(Y216/H216,"0")+IFERROR(Y217/H217,"0")+IFERROR(Y218/H218,"0")+IFERROR(Y219/H219,"0")+IFERROR(Y220/H220,"0")+IFERROR(Y221/H221,"0")+IFERROR(Y222/H222,"0")</f>
        <v>38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0.34276000000000001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200</v>
      </c>
      <c r="Y224" s="781">
        <f>IFERROR(SUM(Y215:Y222),"0")</f>
        <v>205.20000000000002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500</v>
      </c>
      <c r="Y229" s="780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200</v>
      </c>
      <c r="Y232" s="780">
        <f t="shared" si="46"/>
        <v>201.6</v>
      </c>
      <c r="Z232" s="36">
        <f t="shared" si="51"/>
        <v>0.54683999999999999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200</v>
      </c>
      <c r="Y233" s="780">
        <f t="shared" si="46"/>
        <v>201.6</v>
      </c>
      <c r="Z233" s="36">
        <f t="shared" si="51"/>
        <v>0.54683999999999999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200</v>
      </c>
      <c r="Y236" s="780">
        <f t="shared" si="46"/>
        <v>201.6</v>
      </c>
      <c r="Z236" s="36">
        <f t="shared" si="51"/>
        <v>0.54683999999999999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221.50000000000003</v>
      </c>
      <c r="BN236" s="64">
        <f t="shared" si="48"/>
        <v>223.27200000000002</v>
      </c>
      <c r="BO236" s="64">
        <f t="shared" si="49"/>
        <v>0.45787545787545797</v>
      </c>
      <c r="BP236" s="64">
        <f t="shared" si="50"/>
        <v>0.46153846153846156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390.80459770114953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394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3.4488599999999998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1300</v>
      </c>
      <c r="Y238" s="781">
        <f>IFERROR(SUM(Y226:Y236),"0")</f>
        <v>1310.9999999999998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100</v>
      </c>
      <c r="Y263" s="780">
        <f t="shared" si="62"/>
        <v>104.39999999999999</v>
      </c>
      <c r="Z263" s="36">
        <f>IFERROR(IF(Y263=0,"",ROUNDUP(Y263/H263,0)*0.01898),"")</f>
        <v>0.17082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103.75</v>
      </c>
      <c r="BN263" s="64">
        <f t="shared" si="64"/>
        <v>108.315</v>
      </c>
      <c r="BO263" s="64">
        <f t="shared" si="65"/>
        <v>0.13469827586206898</v>
      </c>
      <c r="BP263" s="64">
        <f t="shared" si="66"/>
        <v>0.140625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81">
        <f>IFERROR(Y262/H262,"0")+IFERROR(Y263/H263,"0")+IFERROR(Y264/H264,"0")+IFERROR(Y265/H265,"0")+IFERROR(Y266/H266,"0")+IFERROR(Y267/H267,"0")+IFERROR(Y268/H268,"0")+IFERROR(Y269/H269,"0")+IFERROR(Y270/H270,"0")</f>
        <v>9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0.17082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100</v>
      </c>
      <c r="Y272" s="781">
        <f>IFERROR(SUM(Y262:Y270),"0")</f>
        <v>104.39999999999999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1000</v>
      </c>
      <c r="Y426" s="780">
        <f t="shared" si="87"/>
        <v>1005</v>
      </c>
      <c r="Z426" s="36">
        <f>IFERROR(IF(Y426=0,"",ROUNDUP(Y426/H426,0)*0.02175),"")</f>
        <v>1.4572499999999999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1032</v>
      </c>
      <c r="BN426" s="64">
        <f t="shared" si="89"/>
        <v>1037.1600000000001</v>
      </c>
      <c r="BO426" s="64">
        <f t="shared" si="90"/>
        <v>1.3888888888888888</v>
      </c>
      <c r="BP426" s="64">
        <f t="shared" si="91"/>
        <v>1.3958333333333333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500</v>
      </c>
      <c r="Y427" s="780">
        <f t="shared" si="87"/>
        <v>510</v>
      </c>
      <c r="Z427" s="36">
        <f>IFERROR(IF(Y427=0,"",ROUNDUP(Y427/H427,0)*0.02175),"")</f>
        <v>0.73949999999999994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516</v>
      </c>
      <c r="BN427" s="64">
        <f t="shared" si="89"/>
        <v>526.32000000000005</v>
      </c>
      <c r="BO427" s="64">
        <f t="shared" si="90"/>
        <v>0.69444444444444442</v>
      </c>
      <c r="BP427" s="64">
        <f t="shared" si="91"/>
        <v>0.70833333333333326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161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3.5017499999999999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2400</v>
      </c>
      <c r="Y432" s="781">
        <f>IFERROR(SUM(Y421:Y430),"0")</f>
        <v>2415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1600</v>
      </c>
      <c r="Y434" s="780">
        <f>IFERROR(IF(X434="",0,CEILING((X434/$H434),1)*$H434),"")</f>
        <v>1605</v>
      </c>
      <c r="Z434" s="36">
        <f>IFERROR(IF(Y434=0,"",ROUNDUP(Y434/H434,0)*0.02175),"")</f>
        <v>2.3272499999999998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1651.2</v>
      </c>
      <c r="BN434" s="64">
        <f>IFERROR(Y434*I434/H434,"0")</f>
        <v>1656.3600000000001</v>
      </c>
      <c r="BO434" s="64">
        <f>IFERROR(1/J434*(X434/H434),"0")</f>
        <v>2.2222222222222223</v>
      </c>
      <c r="BP434" s="64">
        <f>IFERROR(1/J434*(Y434/H434),"0")</f>
        <v>2.2291666666666665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106.66666666666667</v>
      </c>
      <c r="Y436" s="781">
        <f>IFERROR(Y434/H434,"0")+IFERROR(Y435/H435,"0")</f>
        <v>107</v>
      </c>
      <c r="Z436" s="781">
        <f>IFERROR(IF(Z434="",0,Z434),"0")+IFERROR(IF(Z435="",0,Z435),"0")</f>
        <v>2.3272499999999998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1600</v>
      </c>
      <c r="Y437" s="781">
        <f>IFERROR(SUM(Y434:Y435),"0")</f>
        <v>1605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500</v>
      </c>
      <c r="Y465" s="780">
        <f>IFERROR(IF(X465="",0,CEILING((X465/$H465),1)*$H465),"")</f>
        <v>504</v>
      </c>
      <c r="Z465" s="36">
        <f>IFERROR(IF(Y465=0,"",ROUNDUP(Y465/H465,0)*0.01898),"")</f>
        <v>1.06288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528.83333333333337</v>
      </c>
      <c r="BN465" s="64">
        <f>IFERROR(Y465*I465/H465,"0")</f>
        <v>533.06399999999996</v>
      </c>
      <c r="BO465" s="64">
        <f>IFERROR(1/J465*(X465/H465),"0")</f>
        <v>0.86805555555555558</v>
      </c>
      <c r="BP465" s="64">
        <f>IFERROR(1/J465*(Y465/H465),"0")</f>
        <v>0.875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55.555555555555557</v>
      </c>
      <c r="Y470" s="781">
        <f>IFERROR(Y465/H465,"0")+IFERROR(Y466/H466,"0")+IFERROR(Y467/H467,"0")+IFERROR(Y468/H468,"0")+IFERROR(Y469/H469,"0")</f>
        <v>56</v>
      </c>
      <c r="Z470" s="781">
        <f>IFERROR(IF(Z465="",0,Z465),"0")+IFERROR(IF(Z466="",0,Z466),"0")+IFERROR(IF(Z467="",0,Z467),"0")+IFERROR(IF(Z468="",0,Z468),"0")+IFERROR(IF(Z469="",0,Z469),"0")</f>
        <v>1.06288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500</v>
      </c>
      <c r="Y471" s="781">
        <f>IFERROR(SUM(Y465:Y469),"0")</f>
        <v>504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700</v>
      </c>
      <c r="Y544" s="780">
        <f t="shared" si="103"/>
        <v>702.24</v>
      </c>
      <c r="Z544" s="36">
        <f t="shared" si="104"/>
        <v>1.5906800000000001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747.72727272727275</v>
      </c>
      <c r="BN544" s="64">
        <f t="shared" si="106"/>
        <v>750.11999999999989</v>
      </c>
      <c r="BO544" s="64">
        <f t="shared" si="107"/>
        <v>1.2747668997668997</v>
      </c>
      <c r="BP544" s="64">
        <f t="shared" si="108"/>
        <v>1.278846153846154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600</v>
      </c>
      <c r="Y546" s="780">
        <f t="shared" si="103"/>
        <v>601.92000000000007</v>
      </c>
      <c r="Z546" s="36">
        <f t="shared" si="104"/>
        <v>1.36344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640.90909090909088</v>
      </c>
      <c r="BN546" s="64">
        <f t="shared" si="106"/>
        <v>642.96</v>
      </c>
      <c r="BO546" s="64">
        <f t="shared" si="107"/>
        <v>1.0926573426573427</v>
      </c>
      <c r="BP546" s="64">
        <f t="shared" si="108"/>
        <v>1.0961538461538463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246.21212121212119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2.9541200000000001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1300</v>
      </c>
      <c r="Y557" s="781">
        <f>IFERROR(SUM(Y541:Y555),"0")</f>
        <v>1304.1600000000001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400</v>
      </c>
      <c r="Y560" s="780">
        <f>IFERROR(IF(X560="",0,CEILING((X560/$H560),1)*$H560),"")</f>
        <v>401.28000000000003</v>
      </c>
      <c r="Z560" s="36">
        <f>IFERROR(IF(Y560=0,"",ROUNDUP(Y560/H560,0)*0.01196),"")</f>
        <v>0.90895999999999999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427.27272727272725</v>
      </c>
      <c r="BN560" s="64">
        <f>IFERROR(Y560*I560/H560,"0")</f>
        <v>428.64</v>
      </c>
      <c r="BO560" s="64">
        <f>IFERROR(1/J560*(X560/H560),"0")</f>
        <v>0.72843822843822836</v>
      </c>
      <c r="BP560" s="64">
        <f>IFERROR(1/J560*(Y560/H560),"0")</f>
        <v>0.73076923076923084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75.757575757575751</v>
      </c>
      <c r="Y562" s="781">
        <f>IFERROR(Y559/H559,"0")+IFERROR(Y560/H560,"0")+IFERROR(Y561/H561,"0")</f>
        <v>76</v>
      </c>
      <c r="Z562" s="781">
        <f>IFERROR(IF(Z559="",0,Z559),"0")+IFERROR(IF(Z560="",0,Z560),"0")+IFERROR(IF(Z561="",0,Z561),"0")</f>
        <v>0.90895999999999999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400</v>
      </c>
      <c r="Y563" s="781">
        <f>IFERROR(SUM(Y559:Y561),"0")</f>
        <v>401.28000000000003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300</v>
      </c>
      <c r="Y569" s="780">
        <f t="shared" si="109"/>
        <v>300.96000000000004</v>
      </c>
      <c r="Z569" s="36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56.818181818181813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57.000000000000007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0.68171999999999999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300</v>
      </c>
      <c r="Y580" s="781">
        <f>IFERROR(SUM(Y565:Y578),"0")</f>
        <v>300.96000000000004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9205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9267.6000000000022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9672.6970723242266</v>
      </c>
      <c r="Y668" s="781">
        <f>IFERROR(SUM(BN22:BN664),"0")</f>
        <v>9738.4189999999981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15</v>
      </c>
      <c r="Y669" s="38">
        <f>ROUNDUP(SUM(BP22:BP664),0)</f>
        <v>16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10047.697072324227</v>
      </c>
      <c r="Y670" s="781">
        <f>GrossWeightTotalR+PalletQtyTotalR*25</f>
        <v>10138.418999999998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1278.4115788426134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1287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17.396279999999997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302.40000000000003</v>
      </c>
      <c r="E677" s="46">
        <f>IFERROR(Y105*1,"0")+IFERROR(Y106*1,"0")+IFERROR(Y107*1,"0")+IFERROR(Y111*1,"0")+IFERROR(Y112*1,"0")+IFERROR(Y113*1,"0")+IFERROR(Y114*1,"0")+IFERROR(Y115*1,"0")+IFERROR(Y116*1,"0")</f>
        <v>205.20000000000002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503.99999999999994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105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1516.1999999999998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4020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504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2006.4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