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DBCF97-72A2-4041-BAA3-302ACF7ABD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94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686" i="1" s="1"/>
  <c r="BN27" i="1"/>
  <c r="Z27" i="1"/>
  <c r="Z34" i="1" s="1"/>
  <c r="Y34" i="1"/>
  <c r="BP48" i="1"/>
  <c r="BN48" i="1"/>
  <c r="Z48" i="1"/>
  <c r="Z53" i="1" s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BP85" i="1"/>
  <c r="BN85" i="1"/>
  <c r="Z85" i="1"/>
  <c r="Z86" i="1" s="1"/>
  <c r="Y87" i="1"/>
  <c r="Y96" i="1"/>
  <c r="BP89" i="1"/>
  <c r="BN89" i="1"/>
  <c r="Z89" i="1"/>
  <c r="BP93" i="1"/>
  <c r="BN93" i="1"/>
  <c r="Z93" i="1"/>
  <c r="BP106" i="1"/>
  <c r="BN106" i="1"/>
  <c r="Z106" i="1"/>
  <c r="Z108" i="1" s="1"/>
  <c r="BP114" i="1"/>
  <c r="BN114" i="1"/>
  <c r="Z114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X684" i="1"/>
  <c r="Y35" i="1"/>
  <c r="BP32" i="1"/>
  <c r="BN32" i="1"/>
  <c r="Z32" i="1"/>
  <c r="BP50" i="1"/>
  <c r="BN50" i="1"/>
  <c r="Y685" i="1" s="1"/>
  <c r="Y687" i="1" s="1"/>
  <c r="Z50" i="1"/>
  <c r="Y58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Y95" i="1"/>
  <c r="Z101" i="1"/>
  <c r="BP99" i="1"/>
  <c r="BN99" i="1"/>
  <c r="Z99" i="1"/>
  <c r="Y108" i="1"/>
  <c r="BP112" i="1"/>
  <c r="BN112" i="1"/>
  <c r="Z112" i="1"/>
  <c r="Z117" i="1" s="1"/>
  <c r="Y117" i="1"/>
  <c r="Z126" i="1"/>
  <c r="BP122" i="1"/>
  <c r="BN122" i="1"/>
  <c r="Z122" i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Z201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Y688" i="1" s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Z246" i="1" s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Z453" i="1" s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Z523" i="1" s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29" i="1" l="1"/>
  <c r="Y684" i="1"/>
  <c r="Z311" i="1"/>
  <c r="Z143" i="1"/>
  <c r="Z566" i="1"/>
  <c r="Z664" i="1"/>
  <c r="Z646" i="1"/>
  <c r="Z541" i="1"/>
  <c r="Z466" i="1"/>
  <c r="Z598" i="1"/>
  <c r="Z592" i="1"/>
  <c r="Z574" i="1"/>
  <c r="Z500" i="1"/>
  <c r="Z179" i="1"/>
  <c r="Z155" i="1"/>
  <c r="X687" i="1"/>
  <c r="Z70" i="1"/>
  <c r="Z689" i="1" s="1"/>
  <c r="Z95" i="1"/>
  <c r="Z77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<sst xmlns="http://schemas.openxmlformats.org/spreadsheetml/2006/main" count="3251" uniqueCount="1114">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</sst>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60</v>
      </c>
      <c r="Y48" s="798">
        <f t="shared" si="6"/>
        <v>64.800000000000011</v>
      </c>
      <c r="Z48" s="36">
        <f>IFERROR(IF(Y48=0,"",ROUNDUP(Y48/H48,0)*0.02175),"")</f>
        <v>0.1305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62.666666666666657</v>
      </c>
      <c r="BN48" s="64">
        <f t="shared" si="8"/>
        <v>67.680000000000007</v>
      </c>
      <c r="BO48" s="64">
        <f t="shared" si="9"/>
        <v>9.9206349206349201E-2</v>
      </c>
      <c r="BP48" s="64">
        <f t="shared" si="10"/>
        <v>0.10714285714285715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5.5555555555555554</v>
      </c>
      <c r="Y53" s="799">
        <f>IFERROR(Y47/H47,"0")+IFERROR(Y48/H48,"0")+IFERROR(Y49/H49,"0")+IFERROR(Y50/H50,"0")+IFERROR(Y51/H51,"0")+IFERROR(Y52/H52,"0")</f>
        <v>6.0000000000000009</v>
      </c>
      <c r="Z53" s="799">
        <f>IFERROR(IF(Z47="",0,Z47),"0")+IFERROR(IF(Z48="",0,Z48),"0")+IFERROR(IF(Z49="",0,Z49),"0")+IFERROR(IF(Z50="",0,Z50),"0")+IFERROR(IF(Z51="",0,Z51),"0")+IFERROR(IF(Z52="",0,Z52),"0")</f>
        <v>0.1305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60</v>
      </c>
      <c r="Y54" s="799">
        <f>IFERROR(SUM(Y47:Y52),"0")</f>
        <v>64.800000000000011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9</v>
      </c>
      <c r="Y69" s="798">
        <f t="shared" si="11"/>
        <v>9</v>
      </c>
      <c r="Z69" s="36">
        <f>IFERROR(IF(Y69=0,"",ROUNDUP(Y69/H69,0)*0.00902),"")</f>
        <v>1.804E-2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9.42</v>
      </c>
      <c r="BN69" s="64">
        <f t="shared" si="13"/>
        <v>9.42</v>
      </c>
      <c r="BO69" s="64">
        <f t="shared" si="14"/>
        <v>1.5151515151515152E-2</v>
      </c>
      <c r="BP69" s="64">
        <f t="shared" si="15"/>
        <v>1.5151515151515152E-2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2</v>
      </c>
      <c r="Y70" s="799">
        <f>IFERROR(Y62/H62,"0")+IFERROR(Y63/H63,"0")+IFERROR(Y64/H64,"0")+IFERROR(Y65/H65,"0")+IFERROR(Y66/H66,"0")+IFERROR(Y67/H67,"0")+IFERROR(Y68/H68,"0")+IFERROR(Y69/H69,"0")</f>
        <v>2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1.804E-2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9</v>
      </c>
      <c r="Y71" s="799">
        <f>IFERROR(SUM(Y62:Y69),"0")</f>
        <v>9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50</v>
      </c>
      <c r="Y73" s="798">
        <f>IFERROR(IF(X73="",0,CEILING((X73/$H73),1)*$H73),"")</f>
        <v>54</v>
      </c>
      <c r="Z73" s="36">
        <f>IFERROR(IF(Y73=0,"",ROUNDUP(Y73/H73,0)*0.02175),"")</f>
        <v>0.10874999999999999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52.222222222222221</v>
      </c>
      <c r="BN73" s="64">
        <f>IFERROR(Y73*I73/H73,"0")</f>
        <v>56.4</v>
      </c>
      <c r="BO73" s="64">
        <f>IFERROR(1/J73*(X73/H73),"0")</f>
        <v>8.2671957671957674E-2</v>
      </c>
      <c r="BP73" s="64">
        <f>IFERROR(1/J73*(Y73/H73),"0")</f>
        <v>8.9285714285714274E-2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4.6296296296296298</v>
      </c>
      <c r="Y77" s="799">
        <f>IFERROR(Y73/H73,"0")+IFERROR(Y74/H74,"0")+IFERROR(Y75/H75,"0")+IFERROR(Y76/H76,"0")</f>
        <v>5</v>
      </c>
      <c r="Z77" s="799">
        <f>IFERROR(IF(Z73="",0,Z73),"0")+IFERROR(IF(Z74="",0,Z74),"0")+IFERROR(IF(Z75="",0,Z75),"0")+IFERROR(IF(Z76="",0,Z76),"0")</f>
        <v>0.10874999999999999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50</v>
      </c>
      <c r="Y78" s="799">
        <f>IFERROR(SUM(Y73:Y76),"0")</f>
        <v>54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8</v>
      </c>
      <c r="Y91" s="79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8.5257142857142849</v>
      </c>
      <c r="BN91" s="64">
        <f t="shared" si="23"/>
        <v>8.952</v>
      </c>
      <c r="BO91" s="64">
        <f t="shared" si="24"/>
        <v>1.7006802721088433E-2</v>
      </c>
      <c r="BP91" s="64">
        <f t="shared" si="25"/>
        <v>1.7857142857142856E-2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0.95238095238095233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8</v>
      </c>
      <c r="Y96" s="799">
        <f>IFERROR(SUM(Y89:Y94),"0")</f>
        <v>8.4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4.6296296296296298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50</v>
      </c>
      <c r="Y109" s="799">
        <f>IFERROR(SUM(Y105:Y107),"0")</f>
        <v>54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8</v>
      </c>
      <c r="Y111" s="798">
        <f t="shared" ref="Y111:Y116" si="26"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8.5371428571428574</v>
      </c>
      <c r="BN111" s="64">
        <f t="shared" ref="BN111:BN116" si="28">IFERROR(Y111*I111/H111,"0")</f>
        <v>8.9640000000000004</v>
      </c>
      <c r="BO111" s="64">
        <f t="shared" ref="BO111:BO116" si="29">IFERROR(1/J111*(X111/H111),"0")</f>
        <v>1.7006802721088433E-2</v>
      </c>
      <c r="BP111" s="64">
        <f t="shared" ref="BP111:BP116" si="30">IFERROR(1/J111*(Y111/H111),"0")</f>
        <v>1.7857142857142856E-2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0.95238095238095233</v>
      </c>
      <c r="Y117" s="799">
        <f>IFERROR(Y111/H111,"0")+IFERROR(Y112/H112,"0")+IFERROR(Y113/H113,"0")+IFERROR(Y114/H114,"0")+IFERROR(Y115/H115,"0")+IFERROR(Y116/H116,"0")</f>
        <v>1</v>
      </c>
      <c r="Z117" s="799">
        <f>IFERROR(IF(Z111="",0,Z111),"0")+IFERROR(IF(Z112="",0,Z112),"0")+IFERROR(IF(Z113="",0,Z113),"0")+IFERROR(IF(Z114="",0,Z114),"0")+IFERROR(IF(Z115="",0,Z115),"0")+IFERROR(IF(Z116="",0,Z116),"0")</f>
        <v>2.1749999999999999E-2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8</v>
      </c>
      <c r="Y118" s="799">
        <f>IFERROR(SUM(Y111:Y116),"0")</f>
        <v>8.4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24</v>
      </c>
      <c r="Y136" s="798">
        <f t="shared" ref="Y136:Y142" si="31">IFERROR(IF(X136="",0,CEILING((X136/$H136),1)*$H136),"")</f>
        <v>25.200000000000003</v>
      </c>
      <c r="Z136" s="36">
        <f>IFERROR(IF(Y136=0,"",ROUNDUP(Y136/H136,0)*0.02175),"")</f>
        <v>6.5250000000000002E-2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25.594285714285714</v>
      </c>
      <c r="BN136" s="64">
        <f t="shared" ref="BN136:BN142" si="33">IFERROR(Y136*I136/H136,"0")</f>
        <v>26.874000000000002</v>
      </c>
      <c r="BO136" s="64">
        <f t="shared" ref="BO136:BO142" si="34">IFERROR(1/J136*(X136/H136),"0")</f>
        <v>5.1020408163265307E-2</v>
      </c>
      <c r="BP136" s="64">
        <f t="shared" ref="BP136:BP142" si="35">IFERROR(1/J136*(Y136/H136),"0")</f>
        <v>5.3571428571428568E-2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2.8571428571428572</v>
      </c>
      <c r="Y143" s="799">
        <f>IFERROR(Y136/H136,"0")+IFERROR(Y137/H137,"0")+IFERROR(Y138/H138,"0")+IFERROR(Y139/H139,"0")+IFERROR(Y140/H140,"0")+IFERROR(Y141/H141,"0")+IFERROR(Y142/H142,"0")</f>
        <v>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6.5250000000000002E-2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24</v>
      </c>
      <c r="Y144" s="799">
        <f>IFERROR(SUM(Y136:Y142),"0")</f>
        <v>25.200000000000003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8</v>
      </c>
      <c r="Y176" s="798">
        <f>IFERROR(IF(X176="",0,CEILING((X176/$H176),1)*$H176),"")</f>
        <v>9</v>
      </c>
      <c r="Z176" s="36">
        <f>IFERROR(IF(Y176=0,"",ROUNDUP(Y176/H176,0)*0.02175),"")</f>
        <v>2.1749999999999999E-2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8.56</v>
      </c>
      <c r="BN176" s="64">
        <f>IFERROR(Y176*I176/H176,"0")</f>
        <v>9.6300000000000008</v>
      </c>
      <c r="BO176" s="64">
        <f>IFERROR(1/J176*(X176/H176),"0")</f>
        <v>1.5873015873015872E-2</v>
      </c>
      <c r="BP176" s="64">
        <f>IFERROR(1/J176*(Y176/H176),"0")</f>
        <v>1.7857142857142856E-2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0.88888888888888884</v>
      </c>
      <c r="Y179" s="799">
        <f>IFERROR(Y174/H174,"0")+IFERROR(Y175/H175,"0")+IFERROR(Y176/H176,"0")+IFERROR(Y177/H177,"0")+IFERROR(Y178/H178,"0")</f>
        <v>1</v>
      </c>
      <c r="Z179" s="799">
        <f>IFERROR(IF(Z174="",0,Z174),"0")+IFERROR(IF(Z175="",0,Z175),"0")+IFERROR(IF(Z176="",0,Z176),"0")+IFERROR(IF(Z177="",0,Z177),"0")+IFERROR(IF(Z178="",0,Z178),"0")</f>
        <v>2.1749999999999999E-2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8</v>
      </c>
      <c r="Y180" s="799">
        <f>IFERROR(SUM(Y174:Y178),"0")</f>
        <v>9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50</v>
      </c>
      <c r="Y356" s="79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52.222222222222221</v>
      </c>
      <c r="BN356" s="64">
        <f t="shared" ref="BN356:BN363" si="79">IFERROR(Y356*I356/H356,"0")</f>
        <v>56.4</v>
      </c>
      <c r="BO356" s="64">
        <f t="shared" ref="BO356:BO363" si="80">IFERROR(1/J356*(X356/H356),"0")</f>
        <v>8.2671957671957674E-2</v>
      </c>
      <c r="BP356" s="64">
        <f t="shared" ref="BP356:BP363" si="81">IFERROR(1/J356*(Y356/H356),"0")</f>
        <v>8.9285714285714274E-2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200</v>
      </c>
      <c r="Y357" s="798">
        <f t="shared" si="77"/>
        <v>205.20000000000002</v>
      </c>
      <c r="Z357" s="36">
        <f>IFERROR(IF(Y357=0,"",ROUNDUP(Y357/H357,0)*0.02175),"")</f>
        <v>0.41324999999999995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208.88888888888889</v>
      </c>
      <c r="BN357" s="64">
        <f t="shared" si="79"/>
        <v>214.32</v>
      </c>
      <c r="BO357" s="64">
        <f t="shared" si="80"/>
        <v>0.3306878306878307</v>
      </c>
      <c r="BP357" s="64">
        <f t="shared" si="81"/>
        <v>0.33928571428571425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23.148148148148149</v>
      </c>
      <c r="Y364" s="799">
        <f>IFERROR(Y356/H356,"0")+IFERROR(Y357/H357,"0")+IFERROR(Y358/H358,"0")+IFERROR(Y359/H359,"0")+IFERROR(Y360/H360,"0")+IFERROR(Y361/H361,"0")+IFERROR(Y362/H362,"0")+IFERROR(Y363/H363,"0")</f>
        <v>24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0.52199999999999991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250</v>
      </c>
      <c r="Y365" s="799">
        <f>IFERROR(SUM(Y356:Y363),"0")</f>
        <v>259.20000000000005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25</v>
      </c>
      <c r="Y368" s="798">
        <f>IFERROR(IF(X368="",0,CEILING((X368/$H368),1)*$H368),"")</f>
        <v>25.200000000000003</v>
      </c>
      <c r="Z368" s="36">
        <f>IFERROR(IF(Y368=0,"",ROUNDUP(Y368/H368,0)*0.00902),"")</f>
        <v>5.4120000000000001E-2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26.607142857142858</v>
      </c>
      <c r="BN368" s="64">
        <f>IFERROR(Y368*I368/H368,"0")</f>
        <v>26.82</v>
      </c>
      <c r="BO368" s="64">
        <f>IFERROR(1/J368*(X368/H368),"0")</f>
        <v>4.5093795093795096E-2</v>
      </c>
      <c r="BP368" s="64">
        <f>IFERROR(1/J368*(Y368/H368),"0")</f>
        <v>4.5454545454545456E-2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5.9523809523809526</v>
      </c>
      <c r="Y371" s="799">
        <f>IFERROR(Y367/H367,"0")+IFERROR(Y368/H368,"0")+IFERROR(Y369/H369,"0")+IFERROR(Y370/H370,"0")</f>
        <v>6</v>
      </c>
      <c r="Z371" s="799">
        <f>IFERROR(IF(Z367="",0,Z367),"0")+IFERROR(IF(Z368="",0,Z368),"0")+IFERROR(IF(Z369="",0,Z369),"0")+IFERROR(IF(Z370="",0,Z370),"0")</f>
        <v>5.4120000000000001E-2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25</v>
      </c>
      <c r="Y372" s="799">
        <f>IFERROR(SUM(Y367:Y370),"0")</f>
        <v>25.200000000000003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150</v>
      </c>
      <c r="Y374" s="798">
        <f t="shared" ref="Y374:Y379" si="82">IFERROR(IF(X374="",0,CEILING((X374/$H374),1)*$H374),"")</f>
        <v>156</v>
      </c>
      <c r="Z374" s="36">
        <f>IFERROR(IF(Y374=0,"",ROUNDUP(Y374/H374,0)*0.02175),"")</f>
        <v>0.43499999999999994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160.73076923076923</v>
      </c>
      <c r="BN374" s="64">
        <f t="shared" ref="BN374:BN379" si="84">IFERROR(Y374*I374/H374,"0")</f>
        <v>167.16000000000003</v>
      </c>
      <c r="BO374" s="64">
        <f t="shared" ref="BO374:BO379" si="85">IFERROR(1/J374*(X374/H374),"0")</f>
        <v>0.34340659340659335</v>
      </c>
      <c r="BP374" s="64">
        <f t="shared" ref="BP374:BP379" si="86">IFERROR(1/J374*(Y374/H374),"0")</f>
        <v>0.3571428571428571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19.23076923076923</v>
      </c>
      <c r="Y380" s="799">
        <f>IFERROR(Y374/H374,"0")+IFERROR(Y375/H375,"0")+IFERROR(Y376/H376,"0")+IFERROR(Y377/H377,"0")+IFERROR(Y378/H378,"0")+IFERROR(Y379/H379,"0")</f>
        <v>20</v>
      </c>
      <c r="Z380" s="799">
        <f>IFERROR(IF(Z374="",0,Z374),"0")+IFERROR(IF(Z375="",0,Z375),"0")+IFERROR(IF(Z376="",0,Z376),"0")+IFERROR(IF(Z377="",0,Z377),"0")+IFERROR(IF(Z378="",0,Z378),"0")+IFERROR(IF(Z379="",0,Z379),"0")</f>
        <v>0.43499999999999994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150</v>
      </c>
      <c r="Y381" s="799">
        <f>IFERROR(SUM(Y374:Y379),"0")</f>
        <v>156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100</v>
      </c>
      <c r="Y384" s="79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107.23076923076924</v>
      </c>
      <c r="BN384" s="64">
        <f>IFERROR(Y384*I384/H384,"0")</f>
        <v>108.732</v>
      </c>
      <c r="BO384" s="64">
        <f>IFERROR(1/J384*(X384/H384),"0")</f>
        <v>0.22893772893772893</v>
      </c>
      <c r="BP384" s="64">
        <f>IFERROR(1/J384*(Y384/H384),"0")</f>
        <v>0.23214285714285712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12.820512820512821</v>
      </c>
      <c r="Y387" s="799">
        <f>IFERROR(Y383/H383,"0")+IFERROR(Y384/H384,"0")+IFERROR(Y385/H385,"0")+IFERROR(Y386/H386,"0")</f>
        <v>13</v>
      </c>
      <c r="Z387" s="799">
        <f>IFERROR(IF(Z383="",0,Z383),"0")+IFERROR(IF(Z384="",0,Z384),"0")+IFERROR(IF(Z385="",0,Z385),"0")+IFERROR(IF(Z386="",0,Z386),"0")</f>
        <v>0.28275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100</v>
      </c>
      <c r="Y388" s="799">
        <f>IFERROR(SUM(Y383:Y386),"0")</f>
        <v>101.39999999999999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50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51.6</v>
      </c>
      <c r="BN419" s="64">
        <f t="shared" si="89"/>
        <v>61.92</v>
      </c>
      <c r="BO419" s="64">
        <f t="shared" si="90"/>
        <v>6.9444444444444448E-2</v>
      </c>
      <c r="BP419" s="64">
        <f t="shared" si="91"/>
        <v>8.3333333333333329E-2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50</v>
      </c>
      <c r="Y421" s="79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51.6</v>
      </c>
      <c r="BN421" s="64">
        <f t="shared" si="89"/>
        <v>61.92</v>
      </c>
      <c r="BO421" s="64">
        <f t="shared" si="90"/>
        <v>6.9444444444444448E-2</v>
      </c>
      <c r="BP421" s="64">
        <f t="shared" si="91"/>
        <v>8.3333333333333329E-2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6.666666666666667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0.17399999999999999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100</v>
      </c>
      <c r="Y428" s="799">
        <f>IFERROR(SUM(Y416:Y426),"0")</f>
        <v>120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4</v>
      </c>
      <c r="Y569" s="798">
        <f>IFERROR(IF(X569="",0,CEILING((X569/$H569),1)*$H569),"")</f>
        <v>5.28</v>
      </c>
      <c r="Z569" s="36">
        <f>IFERROR(IF(Y569=0,"",ROUNDUP(Y569/H569,0)*0.01196),"")</f>
        <v>1.196E-2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4.2727272727272725</v>
      </c>
      <c r="BN569" s="64">
        <f>IFERROR(Y569*I569/H569,"0")</f>
        <v>5.64</v>
      </c>
      <c r="BO569" s="64">
        <f>IFERROR(1/J569*(X569/H569),"0")</f>
        <v>7.2843822843822849E-3</v>
      </c>
      <c r="BP569" s="64">
        <f>IFERROR(1/J569*(Y569/H569),"0")</f>
        <v>9.6153846153846159E-3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0.75757575757575757</v>
      </c>
      <c r="Y574" s="799">
        <f>IFERROR(Y569/H569,"0")+IFERROR(Y570/H570,"0")+IFERROR(Y571/H571,"0")+IFERROR(Y572/H572,"0")+IFERROR(Y573/H573,"0")</f>
        <v>1</v>
      </c>
      <c r="Z574" s="799">
        <f>IFERROR(IF(Z569="",0,Z569),"0")+IFERROR(IF(Z570="",0,Z570),"0")+IFERROR(IF(Z571="",0,Z571),"0")+IFERROR(IF(Z572="",0,Z572),"0")+IFERROR(IF(Z573="",0,Z573),"0")</f>
        <v>1.196E-2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4</v>
      </c>
      <c r="Y575" s="799">
        <f>IFERROR(SUM(Y569:Y573),"0")</f>
        <v>5.28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846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899.88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890.90077367077379</v>
      </c>
      <c r="Y685" s="799">
        <f>IFERROR(SUM(BN22:BN681),"0")</f>
        <v>947.23199999999986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940.90077367077379</v>
      </c>
      <c r="Y687" s="799">
        <f>GrossWeightTotalR+PalletQtyTotalR*25</f>
        <v>997.23199999999986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91.041662041662036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1.9763699999999995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64.800000000000011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71.400000000000006</v>
      </c>
      <c r="E694" s="46">
        <f>IFERROR(Y105*1,"0")+IFERROR(Y106*1,"0")+IFERROR(Y107*1,"0")+IFERROR(Y111*1,"0")+IFERROR(Y112*1,"0")+IFERROR(Y113*1,"0")+IFERROR(Y114*1,"0")+IFERROR(Y115*1,"0")+IFERROR(Y116*1,"0")</f>
        <v>62.4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25.200000000000003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9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541.80000000000007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5.28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2025-01-14T07:48:01Z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