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1,25 ПОКОМ КИ Сочи\машина\"/>
    </mc:Choice>
  </mc:AlternateContent>
  <xr:revisionPtr revIDLastSave="0" documentId="13_ncr:1_{EFA477B4-071C-464C-A085-BC4E03737B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O384" i="1"/>
  <c r="BM384" i="1"/>
  <c r="Y384" i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N124" i="1"/>
  <c r="BM124" i="1"/>
  <c r="Z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8" i="1" s="1"/>
  <c r="BO22" i="1"/>
  <c r="X686" i="1" s="1"/>
  <c r="BM22" i="1"/>
  <c r="X685" i="1" s="1"/>
  <c r="X687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BN121" i="1"/>
  <c r="Z123" i="1"/>
  <c r="BN123" i="1"/>
  <c r="Y133" i="1"/>
  <c r="BP132" i="1"/>
  <c r="BN132" i="1"/>
  <c r="Z132" i="1"/>
  <c r="Y143" i="1"/>
  <c r="BP136" i="1"/>
  <c r="BN136" i="1"/>
  <c r="Z136" i="1"/>
  <c r="BP140" i="1"/>
  <c r="BN140" i="1"/>
  <c r="Z140" i="1"/>
  <c r="G694" i="1"/>
  <c r="Y155" i="1"/>
  <c r="BP152" i="1"/>
  <c r="BN152" i="1"/>
  <c r="Z152" i="1"/>
  <c r="Y166" i="1"/>
  <c r="BP163" i="1"/>
  <c r="BN163" i="1"/>
  <c r="Z163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94" i="1"/>
  <c r="Y365" i="1"/>
  <c r="BP356" i="1"/>
  <c r="BN356" i="1"/>
  <c r="Z356" i="1"/>
  <c r="BP360" i="1"/>
  <c r="BN360" i="1"/>
  <c r="Z360" i="1"/>
  <c r="Y364" i="1"/>
  <c r="BP368" i="1"/>
  <c r="BN368" i="1"/>
  <c r="Z368" i="1"/>
  <c r="BP376" i="1"/>
  <c r="BN376" i="1"/>
  <c r="Z376" i="1"/>
  <c r="BP384" i="1"/>
  <c r="BN384" i="1"/>
  <c r="Z384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94" i="1"/>
  <c r="Y428" i="1"/>
  <c r="BP416" i="1"/>
  <c r="BN416" i="1"/>
  <c r="Z416" i="1"/>
  <c r="B694" i="1"/>
  <c r="H9" i="1"/>
  <c r="Y53" i="1"/>
  <c r="Y70" i="1"/>
  <c r="Y109" i="1"/>
  <c r="F694" i="1"/>
  <c r="Y127" i="1"/>
  <c r="Y126" i="1"/>
  <c r="BP130" i="1"/>
  <c r="BN130" i="1"/>
  <c r="Z130" i="1"/>
  <c r="Z133" i="1" s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1" i="1"/>
  <c r="BP158" i="1"/>
  <c r="BN158" i="1"/>
  <c r="Z158" i="1"/>
  <c r="Z160" i="1" s="1"/>
  <c r="BP165" i="1"/>
  <c r="BN165" i="1"/>
  <c r="Z165" i="1"/>
  <c r="Y167" i="1"/>
  <c r="H694" i="1"/>
  <c r="Y171" i="1"/>
  <c r="BP170" i="1"/>
  <c r="BN170" i="1"/>
  <c r="Z170" i="1"/>
  <c r="Z171" i="1" s="1"/>
  <c r="Y172" i="1"/>
  <c r="Y179" i="1"/>
  <c r="BP174" i="1"/>
  <c r="BN174" i="1"/>
  <c r="Z174" i="1"/>
  <c r="Z179" i="1" s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94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Z246" i="1" s="1"/>
  <c r="BP253" i="1"/>
  <c r="BN253" i="1"/>
  <c r="Z253" i="1"/>
  <c r="BP257" i="1"/>
  <c r="BN257" i="1"/>
  <c r="Z257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94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BP358" i="1"/>
  <c r="BN358" i="1"/>
  <c r="Z358" i="1"/>
  <c r="BP362" i="1"/>
  <c r="BN362" i="1"/>
  <c r="Z362" i="1"/>
  <c r="BP370" i="1"/>
  <c r="BN370" i="1"/>
  <c r="Z370" i="1"/>
  <c r="Y372" i="1"/>
  <c r="Y381" i="1"/>
  <c r="BP374" i="1"/>
  <c r="BN374" i="1"/>
  <c r="Z374" i="1"/>
  <c r="Z380" i="1" s="1"/>
  <c r="BP378" i="1"/>
  <c r="BN378" i="1"/>
  <c r="Z378" i="1"/>
  <c r="BP385" i="1"/>
  <c r="BN385" i="1"/>
  <c r="Z385" i="1"/>
  <c r="Z387" i="1" s="1"/>
  <c r="BP391" i="1"/>
  <c r="BN391" i="1"/>
  <c r="Z391" i="1"/>
  <c r="BP399" i="1"/>
  <c r="BN399" i="1"/>
  <c r="Z399" i="1"/>
  <c r="Y401" i="1"/>
  <c r="V694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Z523" i="1" s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AA694" i="1"/>
  <c r="BP538" i="1"/>
  <c r="BN538" i="1"/>
  <c r="Z538" i="1"/>
  <c r="Y541" i="1"/>
  <c r="BP552" i="1"/>
  <c r="BN552" i="1"/>
  <c r="Z552" i="1"/>
  <c r="Z566" i="1" s="1"/>
  <c r="Y567" i="1"/>
  <c r="BP556" i="1"/>
  <c r="BN556" i="1"/>
  <c r="Z556" i="1"/>
  <c r="BP561" i="1"/>
  <c r="BN561" i="1"/>
  <c r="Z561" i="1"/>
  <c r="S694" i="1"/>
  <c r="I694" i="1"/>
  <c r="Y191" i="1"/>
  <c r="K694" i="1"/>
  <c r="Y258" i="1"/>
  <c r="Y295" i="1"/>
  <c r="P694" i="1"/>
  <c r="Y302" i="1"/>
  <c r="Q694" i="1"/>
  <c r="Y311" i="1"/>
  <c r="T694" i="1"/>
  <c r="Y344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7" i="1"/>
  <c r="BN537" i="1"/>
  <c r="Z537" i="1"/>
  <c r="BP539" i="1"/>
  <c r="BN539" i="1"/>
  <c r="Z539" i="1"/>
  <c r="BP554" i="1"/>
  <c r="BN554" i="1"/>
  <c r="Z554" i="1"/>
  <c r="BP558" i="1"/>
  <c r="BN558" i="1"/>
  <c r="Z558" i="1"/>
  <c r="Y574" i="1"/>
  <c r="BP569" i="1"/>
  <c r="BN569" i="1"/>
  <c r="Z569" i="1"/>
  <c r="Z574" i="1" s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Z598" i="1" s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Y684" i="1" l="1"/>
  <c r="Z453" i="1"/>
  <c r="Z271" i="1"/>
  <c r="Z427" i="1"/>
  <c r="Z400" i="1"/>
  <c r="Z394" i="1"/>
  <c r="Z371" i="1"/>
  <c r="Z223" i="1"/>
  <c r="Z126" i="1"/>
  <c r="Y686" i="1"/>
  <c r="Z646" i="1"/>
  <c r="Z592" i="1"/>
  <c r="Z603" i="1"/>
  <c r="Z629" i="1"/>
  <c r="Z500" i="1"/>
  <c r="Z541" i="1"/>
  <c r="Z289" i="1"/>
  <c r="Z364" i="1"/>
  <c r="Z258" i="1"/>
  <c r="Z201" i="1"/>
  <c r="Z166" i="1"/>
  <c r="Z155" i="1"/>
  <c r="Z143" i="1"/>
  <c r="Z86" i="1"/>
  <c r="Z53" i="1"/>
  <c r="Z34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<sst xmlns="http://schemas.openxmlformats.org/spreadsheetml/2006/main" count="3251" uniqueCount="1114">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</sst>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62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2"/>
      <c r="B1" s="42"/>
      <c r="C1" s="42"/>
      <c r="D1" s="1162" t="s">
        <v>0</v>
      </c>
      <c r="E1" s="836"/>
      <c r="F1" s="836"/>
      <c r="G1" s="13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7"/>
      <c r="Y2" s="17"/>
      <c r="Z2" s="17"/>
      <c r="AA2" s="17"/>
      <c r="AB2" s="52"/>
      <c r="AC2" s="52"/>
      <c r="AD2" s="52"/>
      <c r="AE2" s="52"/>
    </row>
    <row r="3" spans="1:32" s="7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17"/>
      <c r="Q3" s="817"/>
      <c r="R3" s="817"/>
      <c r="S3" s="817"/>
      <c r="T3" s="817"/>
      <c r="U3" s="817"/>
      <c r="V3" s="817"/>
      <c r="W3" s="817"/>
      <c r="X3" s="17"/>
      <c r="Y3" s="17"/>
      <c r="Z3" s="17"/>
      <c r="AA3" s="17"/>
      <c r="AB3" s="52"/>
      <c r="AC3" s="52"/>
      <c r="AD3" s="52"/>
      <c r="AE3" s="52"/>
    </row>
    <row r="4" spans="1:32" s="7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/>
      <c r="I5" s="952"/>
      <c r="J5" s="952"/>
      <c r="K5" s="952"/>
      <c r="L5" s="952"/>
      <c r="M5" s="953"/>
      <c r="N5" s="58"/>
      <c r="P5" s="24" t="s">
        <v>10</v>
      </c>
      <c r="Q5" s="867">
        <v>45670</v>
      </c>
      <c r="R5" s="868"/>
      <c r="T5" s="1119" t="s">
        <v>11</v>
      </c>
      <c r="U5" s="1067"/>
      <c r="V5" s="1121" t="s">
        <v>12</v>
      </c>
      <c r="W5" s="868"/>
      <c r="AB5" s="52"/>
      <c r="AC5" s="52"/>
      <c r="AD5" s="52"/>
      <c r="AE5" s="52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802"/>
      <c r="T6" s="1124" t="s">
        <v>16</v>
      </c>
      <c r="U6" s="1067"/>
      <c r="V6" s="967" t="s">
        <v>17</v>
      </c>
      <c r="W6" s="968"/>
      <c r="AB6" s="52"/>
      <c r="AC6" s="52"/>
      <c r="AD6" s="52"/>
      <c r="AE6" s="52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3"/>
      <c r="R7" s="43"/>
      <c r="T7" s="817"/>
      <c r="U7" s="1067"/>
      <c r="V7" s="969"/>
      <c r="W7" s="970"/>
      <c r="AB7" s="52"/>
      <c r="AC7" s="52"/>
      <c r="AD7" s="52"/>
      <c r="AE7" s="52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0.41666666666666669</v>
      </c>
      <c r="R8" s="1008"/>
      <c r="T8" s="817"/>
      <c r="U8" s="1067"/>
      <c r="V8" s="969"/>
      <c r="W8" s="970"/>
      <c r="AB8" s="52"/>
      <c r="AC8" s="52"/>
      <c r="AD8" s="52"/>
      <c r="AE8" s="52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7" t="s">
        <v>21</v>
      </c>
      <c r="Q9" s="1125"/>
      <c r="R9" s="896"/>
      <c r="T9" s="817"/>
      <c r="U9" s="1067"/>
      <c r="V9" s="971"/>
      <c r="W9" s="972"/>
      <c r="X9" s="44"/>
      <c r="Y9" s="44"/>
      <c r="Z9" s="44"/>
      <c r="AA9" s="44"/>
      <c r="AB9" s="52"/>
      <c r="AC9" s="52"/>
      <c r="AD9" s="52"/>
      <c r="AE9" s="52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7" t="s">
        <v>22</v>
      </c>
      <c r="Q10" s="1053"/>
      <c r="R10" s="1054"/>
      <c r="U10" s="24" t="s">
        <v>23</v>
      </c>
      <c r="V10" s="1183" t="s">
        <v>24</v>
      </c>
      <c r="W10" s="968"/>
      <c r="X10" s="45"/>
      <c r="Y10" s="45"/>
      <c r="Z10" s="45"/>
      <c r="AA10" s="45"/>
      <c r="AB10" s="52"/>
      <c r="AC10" s="52"/>
      <c r="AD10" s="52"/>
      <c r="AE10" s="52"/>
    </row>
    <row r="11" spans="1:32" s="79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9"/>
      <c r="R11" s="868"/>
      <c r="U11" s="24" t="s">
        <v>27</v>
      </c>
      <c r="V11" s="895" t="s">
        <v>28</v>
      </c>
      <c r="W11" s="896"/>
      <c r="X11" s="46"/>
      <c r="Y11" s="46"/>
      <c r="Z11" s="46"/>
      <c r="AA11" s="46"/>
      <c r="AB11" s="52"/>
      <c r="AC11" s="52"/>
      <c r="AD11" s="52"/>
      <c r="AE11" s="52"/>
    </row>
    <row r="12" spans="1:32" s="791" customFormat="1" ht="18.600000000000001" customHeight="1" x14ac:dyDescent="0.2">
      <c r="A12" s="829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30</v>
      </c>
      <c r="Q12" s="1007"/>
      <c r="R12" s="1008"/>
      <c r="S12" s="25"/>
      <c r="U12" s="24"/>
      <c r="V12" s="836"/>
      <c r="W12" s="817"/>
      <c r="AB12" s="52"/>
      <c r="AC12" s="52"/>
      <c r="AD12" s="52"/>
      <c r="AE12" s="52"/>
    </row>
    <row r="13" spans="1:32" s="791" customFormat="1" ht="23.25" customHeight="1" x14ac:dyDescent="0.2">
      <c r="A13" s="829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7"/>
      <c r="P13" s="27" t="s">
        <v>32</v>
      </c>
      <c r="Q13" s="895"/>
      <c r="R13" s="89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1" customFormat="1" ht="18.600000000000001" customHeight="1" x14ac:dyDescent="0.2">
      <c r="A14" s="829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1" customFormat="1" ht="22.5" customHeight="1" x14ac:dyDescent="0.2">
      <c r="A15" s="1034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35</v>
      </c>
      <c r="Q15" s="836"/>
      <c r="R15" s="836"/>
      <c r="S15" s="836"/>
      <c r="T15" s="836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6" t="s">
        <v>36</v>
      </c>
      <c r="B17" s="806" t="s">
        <v>37</v>
      </c>
      <c r="C17" s="932" t="s">
        <v>38</v>
      </c>
      <c r="D17" s="806" t="s">
        <v>39</v>
      </c>
      <c r="E17" s="831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68"/>
      <c r="R17" s="1168"/>
      <c r="S17" s="1168"/>
      <c r="T17" s="831"/>
      <c r="U17" s="813" t="s">
        <v>51</v>
      </c>
      <c r="V17" s="814"/>
      <c r="W17" s="806" t="s">
        <v>52</v>
      </c>
      <c r="X17" s="806" t="s">
        <v>53</v>
      </c>
      <c r="Y17" s="811" t="s">
        <v>54</v>
      </c>
      <c r="Z17" s="981" t="s">
        <v>55</v>
      </c>
      <c r="AA17" s="883" t="s">
        <v>56</v>
      </c>
      <c r="AB17" s="883" t="s">
        <v>57</v>
      </c>
      <c r="AC17" s="883" t="s">
        <v>58</v>
      </c>
      <c r="AD17" s="883" t="s">
        <v>59</v>
      </c>
      <c r="AE17" s="884"/>
      <c r="AF17" s="885"/>
      <c r="AG17" s="66"/>
      <c r="BD17" s="65" t="s">
        <v>60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61</v>
      </c>
      <c r="V18" s="67" t="s">
        <v>62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9"/>
      <c r="AB19" s="49"/>
      <c r="AC19" s="49"/>
    </row>
    <row r="20" spans="1:68" ht="16.5" customHeight="1" x14ac:dyDescent="0.25">
      <c r="A20" s="844" t="s">
        <v>63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customHeight="1" x14ac:dyDescent="0.25">
      <c r="A21" s="821" t="s">
        <v>64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801">
        <v>4680115885004</v>
      </c>
      <c r="E22" s="802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71</v>
      </c>
      <c r="Q23" s="809"/>
      <c r="R23" s="809"/>
      <c r="S23" s="809"/>
      <c r="T23" s="809"/>
      <c r="U23" s="809"/>
      <c r="V23" s="810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71</v>
      </c>
      <c r="Q24" s="809"/>
      <c r="R24" s="809"/>
      <c r="S24" s="809"/>
      <c r="T24" s="809"/>
      <c r="U24" s="809"/>
      <c r="V24" s="810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customHeight="1" x14ac:dyDescent="0.25">
      <c r="A25" s="821" t="s">
        <v>73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2">
        <v>4301051558</v>
      </c>
      <c r="D26" s="801">
        <v>4607091383881</v>
      </c>
      <c r="E26" s="802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4"/>
      <c r="R26" s="804"/>
      <c r="S26" s="804"/>
      <c r="T26" s="805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2">
        <v>4301051865</v>
      </c>
      <c r="D27" s="801">
        <v>4680115885912</v>
      </c>
      <c r="E27" s="802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4"/>
      <c r="R27" s="804"/>
      <c r="S27" s="804"/>
      <c r="T27" s="805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801">
        <v>4607091388237</v>
      </c>
      <c r="E28" s="802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801">
        <v>4680115886230</v>
      </c>
      <c r="E29" s="802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93" t="s">
        <v>86</v>
      </c>
      <c r="Q29" s="804"/>
      <c r="R29" s="804"/>
      <c r="S29" s="804"/>
      <c r="T29" s="805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801">
        <v>4680115886278</v>
      </c>
      <c r="E30" s="802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36" t="s">
        <v>90</v>
      </c>
      <c r="Q30" s="804"/>
      <c r="R30" s="804"/>
      <c r="S30" s="804"/>
      <c r="T30" s="805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4301051909</v>
      </c>
      <c r="D31" s="801">
        <v>4680115886247</v>
      </c>
      <c r="E31" s="802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202" t="s">
        <v>94</v>
      </c>
      <c r="Q31" s="804"/>
      <c r="R31" s="804"/>
      <c r="S31" s="804"/>
      <c r="T31" s="805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2">
        <v>4301051861</v>
      </c>
      <c r="D32" s="801">
        <v>4680115885905</v>
      </c>
      <c r="E32" s="802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2">
        <v>4301051592</v>
      </c>
      <c r="D33" s="801">
        <v>4607091388244</v>
      </c>
      <c r="E33" s="802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71</v>
      </c>
      <c r="Q34" s="809"/>
      <c r="R34" s="809"/>
      <c r="S34" s="809"/>
      <c r="T34" s="809"/>
      <c r="U34" s="809"/>
      <c r="V34" s="810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71</v>
      </c>
      <c r="Q35" s="809"/>
      <c r="R35" s="809"/>
      <c r="S35" s="809"/>
      <c r="T35" s="809"/>
      <c r="U35" s="809"/>
      <c r="V35" s="810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customHeight="1" x14ac:dyDescent="0.25">
      <c r="A36" s="821" t="s">
        <v>102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2">
        <v>4301032013</v>
      </c>
      <c r="D37" s="801">
        <v>4607091388503</v>
      </c>
      <c r="E37" s="802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71</v>
      </c>
      <c r="Q38" s="809"/>
      <c r="R38" s="809"/>
      <c r="S38" s="809"/>
      <c r="T38" s="809"/>
      <c r="U38" s="809"/>
      <c r="V38" s="810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71</v>
      </c>
      <c r="Q39" s="809"/>
      <c r="R39" s="809"/>
      <c r="S39" s="809"/>
      <c r="T39" s="809"/>
      <c r="U39" s="809"/>
      <c r="V39" s="810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customHeight="1" x14ac:dyDescent="0.25">
      <c r="A40" s="821" t="s">
        <v>108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2">
        <v>4301170002</v>
      </c>
      <c r="D41" s="801">
        <v>4607091389111</v>
      </c>
      <c r="E41" s="802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71</v>
      </c>
      <c r="Q42" s="809"/>
      <c r="R42" s="809"/>
      <c r="S42" s="809"/>
      <c r="T42" s="809"/>
      <c r="U42" s="809"/>
      <c r="V42" s="810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71</v>
      </c>
      <c r="Q43" s="809"/>
      <c r="R43" s="809"/>
      <c r="S43" s="809"/>
      <c r="T43" s="809"/>
      <c r="U43" s="809"/>
      <c r="V43" s="810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customHeight="1" x14ac:dyDescent="0.2">
      <c r="A44" s="823" t="s">
        <v>111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9"/>
      <c r="AB44" s="49"/>
      <c r="AC44" s="49"/>
    </row>
    <row r="45" spans="1:68" ht="16.5" customHeight="1" x14ac:dyDescent="0.25">
      <c r="A45" s="844" t="s">
        <v>112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customHeight="1" x14ac:dyDescent="0.25">
      <c r="A46" s="821" t="s">
        <v>113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801">
        <v>4607091385670</v>
      </c>
      <c r="E47" s="802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5"/>
      <c r="V47" s="35"/>
      <c r="W47" s="36" t="s">
        <v>69</v>
      </c>
      <c r="X47" s="797">
        <v>0</v>
      </c>
      <c r="Y47" s="79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2">
        <v>4301011380</v>
      </c>
      <c r="D48" s="801">
        <v>4607091385670</v>
      </c>
      <c r="E48" s="802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2">
        <v>4301011625</v>
      </c>
      <c r="D49" s="801">
        <v>4680115883956</v>
      </c>
      <c r="E49" s="802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2">
        <v>4301011565</v>
      </c>
      <c r="D50" s="801">
        <v>4680115882539</v>
      </c>
      <c r="E50" s="802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801">
        <v>4607091385687</v>
      </c>
      <c r="E51" s="802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5"/>
      <c r="V51" s="35"/>
      <c r="W51" s="36" t="s">
        <v>69</v>
      </c>
      <c r="X51" s="797">
        <v>0</v>
      </c>
      <c r="Y51" s="79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2">
        <v>4301011624</v>
      </c>
      <c r="D52" s="801">
        <v>4680115883949</v>
      </c>
      <c r="E52" s="802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71</v>
      </c>
      <c r="Q53" s="809"/>
      <c r="R53" s="809"/>
      <c r="S53" s="809"/>
      <c r="T53" s="809"/>
      <c r="U53" s="809"/>
      <c r="V53" s="810"/>
      <c r="W53" s="38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71</v>
      </c>
      <c r="Q54" s="809"/>
      <c r="R54" s="809"/>
      <c r="S54" s="809"/>
      <c r="T54" s="809"/>
      <c r="U54" s="809"/>
      <c r="V54" s="810"/>
      <c r="W54" s="38" t="s">
        <v>69</v>
      </c>
      <c r="X54" s="799">
        <f>IFERROR(SUM(X47:X52),"0")</f>
        <v>0</v>
      </c>
      <c r="Y54" s="799">
        <f>IFERROR(SUM(Y47:Y52),"0")</f>
        <v>0</v>
      </c>
      <c r="Z54" s="38"/>
      <c r="AA54" s="800"/>
      <c r="AB54" s="800"/>
      <c r="AC54" s="800"/>
    </row>
    <row r="55" spans="1:68" ht="14.25" customHeight="1" x14ac:dyDescent="0.25">
      <c r="A55" s="821" t="s">
        <v>73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2">
        <v>4301051842</v>
      </c>
      <c r="D56" s="801">
        <v>4680115885233</v>
      </c>
      <c r="E56" s="802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2">
        <v>4301051820</v>
      </c>
      <c r="D57" s="801">
        <v>4680115884915</v>
      </c>
      <c r="E57" s="802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71</v>
      </c>
      <c r="Q58" s="809"/>
      <c r="R58" s="809"/>
      <c r="S58" s="809"/>
      <c r="T58" s="809"/>
      <c r="U58" s="809"/>
      <c r="V58" s="810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71</v>
      </c>
      <c r="Q59" s="809"/>
      <c r="R59" s="809"/>
      <c r="S59" s="809"/>
      <c r="T59" s="809"/>
      <c r="U59" s="809"/>
      <c r="V59" s="810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customHeight="1" x14ac:dyDescent="0.25">
      <c r="A60" s="844" t="s">
        <v>139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customHeight="1" x14ac:dyDescent="0.25">
      <c r="A61" s="821" t="s">
        <v>113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801">
        <v>4680115885882</v>
      </c>
      <c r="E62" s="802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4301011948</v>
      </c>
      <c r="D63" s="801">
        <v>4680115881426</v>
      </c>
      <c r="E63" s="802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5"/>
      <c r="V63" s="35"/>
      <c r="W63" s="36" t="s">
        <v>69</v>
      </c>
      <c r="X63" s="797">
        <v>0</v>
      </c>
      <c r="Y63" s="798">
        <f t="shared" si="11"/>
        <v>0</v>
      </c>
      <c r="Z63" s="37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2">
        <v>4301011816</v>
      </c>
      <c r="D64" s="801">
        <v>4680115881426</v>
      </c>
      <c r="E64" s="802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2">
        <v>4301011386</v>
      </c>
      <c r="D65" s="801">
        <v>4680115880283</v>
      </c>
      <c r="E65" s="802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2">
        <v>4301011432</v>
      </c>
      <c r="D66" s="801">
        <v>4680115882720</v>
      </c>
      <c r="E66" s="802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2">
        <v>4301011806</v>
      </c>
      <c r="D67" s="801">
        <v>4680115881525</v>
      </c>
      <c r="E67" s="802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801">
        <v>4680115885899</v>
      </c>
      <c r="E68" s="802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801">
        <v>4680115881419</v>
      </c>
      <c r="E69" s="802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5"/>
      <c r="V69" s="35"/>
      <c r="W69" s="36" t="s">
        <v>69</v>
      </c>
      <c r="X69" s="797">
        <v>0</v>
      </c>
      <c r="Y69" s="798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71</v>
      </c>
      <c r="Q70" s="809"/>
      <c r="R70" s="809"/>
      <c r="S70" s="809"/>
      <c r="T70" s="809"/>
      <c r="U70" s="809"/>
      <c r="V70" s="810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71</v>
      </c>
      <c r="Q71" s="809"/>
      <c r="R71" s="809"/>
      <c r="S71" s="809"/>
      <c r="T71" s="809"/>
      <c r="U71" s="809"/>
      <c r="V71" s="810"/>
      <c r="W71" s="38" t="s">
        <v>69</v>
      </c>
      <c r="X71" s="799">
        <f>IFERROR(SUM(X62:X69),"0")</f>
        <v>0</v>
      </c>
      <c r="Y71" s="799">
        <f>IFERROR(SUM(Y62:Y69),"0")</f>
        <v>0</v>
      </c>
      <c r="Z71" s="38"/>
      <c r="AA71" s="800"/>
      <c r="AB71" s="800"/>
      <c r="AC71" s="800"/>
    </row>
    <row r="72" spans="1:68" ht="14.25" customHeight="1" x14ac:dyDescent="0.25">
      <c r="A72" s="821" t="s">
        <v>165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01">
        <v>4680115881440</v>
      </c>
      <c r="E73" s="802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5"/>
      <c r="V73" s="35"/>
      <c r="W73" s="36" t="s">
        <v>69</v>
      </c>
      <c r="X73" s="797">
        <v>0</v>
      </c>
      <c r="Y73" s="798">
        <f>IFERROR(IF(X73="",0,CEILING((X73/$H73),1)*$H73),"")</f>
        <v>0</v>
      </c>
      <c r="Z73" s="37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2">
        <v>4301020228</v>
      </c>
      <c r="D74" s="801">
        <v>4680115882751</v>
      </c>
      <c r="E74" s="802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2">
        <v>4301020358</v>
      </c>
      <c r="D75" s="801">
        <v>4680115885950</v>
      </c>
      <c r="E75" s="802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2">
        <v>4301020296</v>
      </c>
      <c r="D76" s="801">
        <v>4680115881433</v>
      </c>
      <c r="E76" s="802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71</v>
      </c>
      <c r="Q77" s="809"/>
      <c r="R77" s="809"/>
      <c r="S77" s="809"/>
      <c r="T77" s="809"/>
      <c r="U77" s="809"/>
      <c r="V77" s="810"/>
      <c r="W77" s="38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71</v>
      </c>
      <c r="Q78" s="809"/>
      <c r="R78" s="809"/>
      <c r="S78" s="809"/>
      <c r="T78" s="809"/>
      <c r="U78" s="809"/>
      <c r="V78" s="810"/>
      <c r="W78" s="38" t="s">
        <v>69</v>
      </c>
      <c r="X78" s="799">
        <f>IFERROR(SUM(X73:X76),"0")</f>
        <v>0</v>
      </c>
      <c r="Y78" s="799">
        <f>IFERROR(SUM(Y73:Y76),"0")</f>
        <v>0</v>
      </c>
      <c r="Z78" s="38"/>
      <c r="AA78" s="800"/>
      <c r="AB78" s="800"/>
      <c r="AC78" s="800"/>
    </row>
    <row r="79" spans="1:68" ht="14.25" customHeight="1" x14ac:dyDescent="0.25">
      <c r="A79" s="821" t="s">
        <v>64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2">
        <v>4301031242</v>
      </c>
      <c r="D80" s="801">
        <v>4680115885066</v>
      </c>
      <c r="E80" s="802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2">
        <v>4301031240</v>
      </c>
      <c r="D81" s="801">
        <v>4680115885042</v>
      </c>
      <c r="E81" s="802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2">
        <v>4301031315</v>
      </c>
      <c r="D82" s="801">
        <v>4680115885080</v>
      </c>
      <c r="E82" s="802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2">
        <v>4301031243</v>
      </c>
      <c r="D83" s="801">
        <v>4680115885073</v>
      </c>
      <c r="E83" s="802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2">
        <v>4301031241</v>
      </c>
      <c r="D84" s="801">
        <v>4680115885059</v>
      </c>
      <c r="E84" s="802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2">
        <v>4301031316</v>
      </c>
      <c r="D85" s="801">
        <v>4680115885097</v>
      </c>
      <c r="E85" s="802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71</v>
      </c>
      <c r="Q86" s="809"/>
      <c r="R86" s="809"/>
      <c r="S86" s="809"/>
      <c r="T86" s="809"/>
      <c r="U86" s="809"/>
      <c r="V86" s="810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71</v>
      </c>
      <c r="Q87" s="809"/>
      <c r="R87" s="809"/>
      <c r="S87" s="809"/>
      <c r="T87" s="809"/>
      <c r="U87" s="809"/>
      <c r="V87" s="810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customHeight="1" x14ac:dyDescent="0.25">
      <c r="A88" s="821" t="s">
        <v>73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2">
        <v>4301051838</v>
      </c>
      <c r="D89" s="801">
        <v>4680115881891</v>
      </c>
      <c r="E89" s="802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2">
        <v>4301051846</v>
      </c>
      <c r="D90" s="801">
        <v>4680115885769</v>
      </c>
      <c r="E90" s="802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801">
        <v>4680115884410</v>
      </c>
      <c r="E91" s="802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5"/>
      <c r="V91" s="35"/>
      <c r="W91" s="36" t="s">
        <v>69</v>
      </c>
      <c r="X91" s="797">
        <v>0</v>
      </c>
      <c r="Y91" s="79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2">
        <v>4301051837</v>
      </c>
      <c r="D92" s="801">
        <v>4680115884311</v>
      </c>
      <c r="E92" s="802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2">
        <v>4301051844</v>
      </c>
      <c r="D93" s="801">
        <v>4680115885929</v>
      </c>
      <c r="E93" s="802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2">
        <v>4301051827</v>
      </c>
      <c r="D94" s="801">
        <v>4680115884403</v>
      </c>
      <c r="E94" s="802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71</v>
      </c>
      <c r="Q95" s="809"/>
      <c r="R95" s="809"/>
      <c r="S95" s="809"/>
      <c r="T95" s="809"/>
      <c r="U95" s="809"/>
      <c r="V95" s="810"/>
      <c r="W95" s="38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71</v>
      </c>
      <c r="Q96" s="809"/>
      <c r="R96" s="809"/>
      <c r="S96" s="809"/>
      <c r="T96" s="809"/>
      <c r="U96" s="809"/>
      <c r="V96" s="810"/>
      <c r="W96" s="38" t="s">
        <v>69</v>
      </c>
      <c r="X96" s="799">
        <f>IFERROR(SUM(X89:X94),"0")</f>
        <v>0</v>
      </c>
      <c r="Y96" s="799">
        <f>IFERROR(SUM(Y89:Y94),"0")</f>
        <v>0</v>
      </c>
      <c r="Z96" s="38"/>
      <c r="AA96" s="800"/>
      <c r="AB96" s="800"/>
      <c r="AC96" s="800"/>
    </row>
    <row r="97" spans="1:68" ht="14.25" customHeight="1" x14ac:dyDescent="0.25">
      <c r="A97" s="821" t="s">
        <v>207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2">
        <v>4301060366</v>
      </c>
      <c r="D98" s="801">
        <v>4680115881532</v>
      </c>
      <c r="E98" s="802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5"/>
      <c r="V98" s="35"/>
      <c r="W98" s="36" t="s">
        <v>69</v>
      </c>
      <c r="X98" s="797">
        <v>0</v>
      </c>
      <c r="Y98" s="798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2">
        <v>4301060371</v>
      </c>
      <c r="D99" s="801">
        <v>4680115881532</v>
      </c>
      <c r="E99" s="802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2">
        <v>4301060351</v>
      </c>
      <c r="D100" s="801">
        <v>4680115881464</v>
      </c>
      <c r="E100" s="802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71</v>
      </c>
      <c r="Q101" s="809"/>
      <c r="R101" s="809"/>
      <c r="S101" s="809"/>
      <c r="T101" s="809"/>
      <c r="U101" s="809"/>
      <c r="V101" s="810"/>
      <c r="W101" s="38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71</v>
      </c>
      <c r="Q102" s="809"/>
      <c r="R102" s="809"/>
      <c r="S102" s="809"/>
      <c r="T102" s="809"/>
      <c r="U102" s="809"/>
      <c r="V102" s="810"/>
      <c r="W102" s="38" t="s">
        <v>69</v>
      </c>
      <c r="X102" s="799">
        <f>IFERROR(SUM(X98:X100),"0")</f>
        <v>0</v>
      </c>
      <c r="Y102" s="799">
        <f>IFERROR(SUM(Y98:Y100),"0")</f>
        <v>0</v>
      </c>
      <c r="Z102" s="38"/>
      <c r="AA102" s="800"/>
      <c r="AB102" s="800"/>
      <c r="AC102" s="800"/>
    </row>
    <row r="103" spans="1:68" ht="16.5" customHeight="1" x14ac:dyDescent="0.25">
      <c r="A103" s="844" t="s">
        <v>215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customHeight="1" x14ac:dyDescent="0.25">
      <c r="A104" s="821" t="s">
        <v>113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801">
        <v>4680115881327</v>
      </c>
      <c r="E105" s="802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5"/>
      <c r="V105" s="35"/>
      <c r="W105" s="36" t="s">
        <v>69</v>
      </c>
      <c r="X105" s="797">
        <v>0</v>
      </c>
      <c r="Y105" s="798">
        <f>IFERROR(IF(X105="",0,CEILING((X105/$H105),1)*$H105),"")</f>
        <v>0</v>
      </c>
      <c r="Z105" s="37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2">
        <v>4301011476</v>
      </c>
      <c r="D106" s="801">
        <v>4680115881518</v>
      </c>
      <c r="E106" s="802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2">
        <v>4301011443</v>
      </c>
      <c r="D107" s="801">
        <v>4680115881303</v>
      </c>
      <c r="E107" s="802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71</v>
      </c>
      <c r="Q108" s="809"/>
      <c r="R108" s="809"/>
      <c r="S108" s="809"/>
      <c r="T108" s="809"/>
      <c r="U108" s="809"/>
      <c r="V108" s="810"/>
      <c r="W108" s="38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71</v>
      </c>
      <c r="Q109" s="809"/>
      <c r="R109" s="809"/>
      <c r="S109" s="809"/>
      <c r="T109" s="809"/>
      <c r="U109" s="809"/>
      <c r="V109" s="810"/>
      <c r="W109" s="38" t="s">
        <v>69</v>
      </c>
      <c r="X109" s="799">
        <f>IFERROR(SUM(X105:X107),"0")</f>
        <v>0</v>
      </c>
      <c r="Y109" s="799">
        <f>IFERROR(SUM(Y105:Y107),"0")</f>
        <v>0</v>
      </c>
      <c r="Z109" s="38"/>
      <c r="AA109" s="800"/>
      <c r="AB109" s="800"/>
      <c r="AC109" s="800"/>
    </row>
    <row r="110" spans="1:68" ht="14.25" customHeight="1" x14ac:dyDescent="0.25">
      <c r="A110" s="821" t="s">
        <v>73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2">
        <v>4301051546</v>
      </c>
      <c r="D111" s="801">
        <v>4607091386967</v>
      </c>
      <c r="E111" s="802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4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4"/>
      <c r="R111" s="804"/>
      <c r="S111" s="804"/>
      <c r="T111" s="805"/>
      <c r="U111" s="35"/>
      <c r="V111" s="35"/>
      <c r="W111" s="36" t="s">
        <v>69</v>
      </c>
      <c r="X111" s="797">
        <v>0</v>
      </c>
      <c r="Y111" s="798">
        <f t="shared" ref="Y111:Y116" si="26">IFERROR(IF(X111="",0,CEILING((X111/$H111),1)*$H111),"")</f>
        <v>0</v>
      </c>
      <c r="Z111" s="37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2">
        <v>4301051437</v>
      </c>
      <c r="D112" s="801">
        <v>4607091386967</v>
      </c>
      <c r="E112" s="802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4"/>
      <c r="R112" s="804"/>
      <c r="S112" s="804"/>
      <c r="T112" s="805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2">
        <v>4301051436</v>
      </c>
      <c r="D113" s="801">
        <v>4607091385731</v>
      </c>
      <c r="E113" s="802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2">
        <v>4301051438</v>
      </c>
      <c r="D114" s="801">
        <v>4680115880894</v>
      </c>
      <c r="E114" s="802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2">
        <v>4301051439</v>
      </c>
      <c r="D115" s="801">
        <v>4680115880214</v>
      </c>
      <c r="E115" s="802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4"/>
      <c r="R115" s="804"/>
      <c r="S115" s="804"/>
      <c r="T115" s="805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2">
        <v>4301051687</v>
      </c>
      <c r="D116" s="801">
        <v>4680115880214</v>
      </c>
      <c r="E116" s="802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79" t="s">
        <v>236</v>
      </c>
      <c r="Q116" s="804"/>
      <c r="R116" s="804"/>
      <c r="S116" s="804"/>
      <c r="T116" s="805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71</v>
      </c>
      <c r="Q117" s="809"/>
      <c r="R117" s="809"/>
      <c r="S117" s="809"/>
      <c r="T117" s="809"/>
      <c r="U117" s="809"/>
      <c r="V117" s="810"/>
      <c r="W117" s="38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71</v>
      </c>
      <c r="Q118" s="809"/>
      <c r="R118" s="809"/>
      <c r="S118" s="809"/>
      <c r="T118" s="809"/>
      <c r="U118" s="809"/>
      <c r="V118" s="810"/>
      <c r="W118" s="38" t="s">
        <v>69</v>
      </c>
      <c r="X118" s="799">
        <f>IFERROR(SUM(X111:X116),"0")</f>
        <v>0</v>
      </c>
      <c r="Y118" s="799">
        <f>IFERROR(SUM(Y111:Y116),"0")</f>
        <v>0</v>
      </c>
      <c r="Z118" s="38"/>
      <c r="AA118" s="800"/>
      <c r="AB118" s="800"/>
      <c r="AC118" s="800"/>
    </row>
    <row r="119" spans="1:68" ht="16.5" customHeight="1" x14ac:dyDescent="0.25">
      <c r="A119" s="844" t="s">
        <v>237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customHeight="1" x14ac:dyDescent="0.25">
      <c r="A120" s="821" t="s">
        <v>113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2">
        <v>4301011703</v>
      </c>
      <c r="D121" s="801">
        <v>4680115882133</v>
      </c>
      <c r="E121" s="802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11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2">
        <v>4301011514</v>
      </c>
      <c r="D122" s="801">
        <v>4680115882133</v>
      </c>
      <c r="E122" s="802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2">
        <v>4301011417</v>
      </c>
      <c r="D123" s="801">
        <v>4680115880269</v>
      </c>
      <c r="E123" s="802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2">
        <v>4301011415</v>
      </c>
      <c r="D124" s="801">
        <v>4680115880429</v>
      </c>
      <c r="E124" s="802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2">
        <v>4301011462</v>
      </c>
      <c r="D125" s="801">
        <v>4680115881457</v>
      </c>
      <c r="E125" s="802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71</v>
      </c>
      <c r="Q126" s="809"/>
      <c r="R126" s="809"/>
      <c r="S126" s="809"/>
      <c r="T126" s="809"/>
      <c r="U126" s="809"/>
      <c r="V126" s="810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71</v>
      </c>
      <c r="Q127" s="809"/>
      <c r="R127" s="809"/>
      <c r="S127" s="809"/>
      <c r="T127" s="809"/>
      <c r="U127" s="809"/>
      <c r="V127" s="810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customHeight="1" x14ac:dyDescent="0.25">
      <c r="A128" s="821" t="s">
        <v>165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2">
        <v>4301020345</v>
      </c>
      <c r="D129" s="801">
        <v>4680115881488</v>
      </c>
      <c r="E129" s="802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2">
        <v>4301020258</v>
      </c>
      <c r="D130" s="801">
        <v>4680115882775</v>
      </c>
      <c r="E130" s="802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4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2">
        <v>4301020346</v>
      </c>
      <c r="D131" s="801">
        <v>4680115882775</v>
      </c>
      <c r="E131" s="802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2">
        <v>4301020344</v>
      </c>
      <c r="D132" s="801">
        <v>4680115880658</v>
      </c>
      <c r="E132" s="802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71</v>
      </c>
      <c r="Q133" s="809"/>
      <c r="R133" s="809"/>
      <c r="S133" s="809"/>
      <c r="T133" s="809"/>
      <c r="U133" s="809"/>
      <c r="V133" s="810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71</v>
      </c>
      <c r="Q134" s="809"/>
      <c r="R134" s="809"/>
      <c r="S134" s="809"/>
      <c r="T134" s="809"/>
      <c r="U134" s="809"/>
      <c r="V134" s="810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customHeight="1" x14ac:dyDescent="0.25">
      <c r="A135" s="821" t="s">
        <v>73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801">
        <v>4607091385168</v>
      </c>
      <c r="E136" s="802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5"/>
      <c r="V136" s="35"/>
      <c r="W136" s="36" t="s">
        <v>69</v>
      </c>
      <c r="X136" s="797">
        <v>0</v>
      </c>
      <c r="Y136" s="798">
        <f t="shared" ref="Y136:Y142" si="31">IFERROR(IF(X136="",0,CEILING((X136/$H136),1)*$H136),"")</f>
        <v>0</v>
      </c>
      <c r="Z136" s="37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801">
        <v>4607091385168</v>
      </c>
      <c r="E137" s="802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5"/>
      <c r="V137" s="35"/>
      <c r="W137" s="36" t="s">
        <v>69</v>
      </c>
      <c r="X137" s="797">
        <v>0</v>
      </c>
      <c r="Y137" s="798">
        <f t="shared" si="31"/>
        <v>0</v>
      </c>
      <c r="Z137" s="37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2">
        <v>4301051742</v>
      </c>
      <c r="D138" s="801">
        <v>4680115884540</v>
      </c>
      <c r="E138" s="802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2">
        <v>4301051362</v>
      </c>
      <c r="D139" s="801">
        <v>4607091383256</v>
      </c>
      <c r="E139" s="802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2">
        <v>4301051358</v>
      </c>
      <c r="D140" s="801">
        <v>4607091385748</v>
      </c>
      <c r="E140" s="802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2">
        <v>4301051740</v>
      </c>
      <c r="D141" s="801">
        <v>4680115884533</v>
      </c>
      <c r="E141" s="802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2">
        <v>4301051480</v>
      </c>
      <c r="D142" s="801">
        <v>4680115882645</v>
      </c>
      <c r="E142" s="802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71</v>
      </c>
      <c r="Q143" s="809"/>
      <c r="R143" s="809"/>
      <c r="S143" s="809"/>
      <c r="T143" s="809"/>
      <c r="U143" s="809"/>
      <c r="V143" s="810"/>
      <c r="W143" s="38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71</v>
      </c>
      <c r="Q144" s="809"/>
      <c r="R144" s="809"/>
      <c r="S144" s="809"/>
      <c r="T144" s="809"/>
      <c r="U144" s="809"/>
      <c r="V144" s="810"/>
      <c r="W144" s="38" t="s">
        <v>69</v>
      </c>
      <c r="X144" s="799">
        <f>IFERROR(SUM(X136:X142),"0")</f>
        <v>0</v>
      </c>
      <c r="Y144" s="799">
        <f>IFERROR(SUM(Y136:Y142),"0")</f>
        <v>0</v>
      </c>
      <c r="Z144" s="38"/>
      <c r="AA144" s="800"/>
      <c r="AB144" s="800"/>
      <c r="AC144" s="800"/>
    </row>
    <row r="145" spans="1:68" ht="14.25" customHeight="1" x14ac:dyDescent="0.25">
      <c r="A145" s="821" t="s">
        <v>207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2">
        <v>4301060356</v>
      </c>
      <c r="D146" s="801">
        <v>4680115882652</v>
      </c>
      <c r="E146" s="802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2">
        <v>4301060309</v>
      </c>
      <c r="D147" s="801">
        <v>4680115880238</v>
      </c>
      <c r="E147" s="802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71</v>
      </c>
      <c r="Q148" s="809"/>
      <c r="R148" s="809"/>
      <c r="S148" s="809"/>
      <c r="T148" s="809"/>
      <c r="U148" s="809"/>
      <c r="V148" s="810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71</v>
      </c>
      <c r="Q149" s="809"/>
      <c r="R149" s="809"/>
      <c r="S149" s="809"/>
      <c r="T149" s="809"/>
      <c r="U149" s="809"/>
      <c r="V149" s="810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customHeight="1" x14ac:dyDescent="0.25">
      <c r="A150" s="844" t="s">
        <v>281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customHeight="1" x14ac:dyDescent="0.25">
      <c r="A151" s="821" t="s">
        <v>113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2">
        <v>4301011988</v>
      </c>
      <c r="D152" s="801">
        <v>4680115885561</v>
      </c>
      <c r="E152" s="802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35" t="s">
        <v>285</v>
      </c>
      <c r="Q152" s="804"/>
      <c r="R152" s="804"/>
      <c r="S152" s="804"/>
      <c r="T152" s="805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2">
        <v>4301011564</v>
      </c>
      <c r="D153" s="801">
        <v>4680115882577</v>
      </c>
      <c r="E153" s="802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4"/>
      <c r="R153" s="804"/>
      <c r="S153" s="804"/>
      <c r="T153" s="805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2">
        <v>4301011562</v>
      </c>
      <c r="D154" s="801">
        <v>4680115882577</v>
      </c>
      <c r="E154" s="802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9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4"/>
      <c r="R154" s="804"/>
      <c r="S154" s="804"/>
      <c r="T154" s="805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71</v>
      </c>
      <c r="Q155" s="809"/>
      <c r="R155" s="809"/>
      <c r="S155" s="809"/>
      <c r="T155" s="809"/>
      <c r="U155" s="809"/>
      <c r="V155" s="810"/>
      <c r="W155" s="38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71</v>
      </c>
      <c r="Q156" s="809"/>
      <c r="R156" s="809"/>
      <c r="S156" s="809"/>
      <c r="T156" s="809"/>
      <c r="U156" s="809"/>
      <c r="V156" s="810"/>
      <c r="W156" s="38" t="s">
        <v>69</v>
      </c>
      <c r="X156" s="799">
        <f>IFERROR(SUM(X152:X154),"0")</f>
        <v>0</v>
      </c>
      <c r="Y156" s="799">
        <f>IFERROR(SUM(Y152:Y154),"0")</f>
        <v>0</v>
      </c>
      <c r="Z156" s="38"/>
      <c r="AA156" s="800"/>
      <c r="AB156" s="800"/>
      <c r="AC156" s="800"/>
    </row>
    <row r="157" spans="1:68" ht="14.25" customHeight="1" x14ac:dyDescent="0.25">
      <c r="A157" s="821" t="s">
        <v>64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2">
        <v>4301031235</v>
      </c>
      <c r="D158" s="801">
        <v>4680115883444</v>
      </c>
      <c r="E158" s="802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5"/>
      <c r="V158" s="35"/>
      <c r="W158" s="36" t="s">
        <v>69</v>
      </c>
      <c r="X158" s="797">
        <v>0</v>
      </c>
      <c r="Y158" s="798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2">
        <v>4301031234</v>
      </c>
      <c r="D159" s="801">
        <v>4680115883444</v>
      </c>
      <c r="E159" s="802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71</v>
      </c>
      <c r="Q160" s="809"/>
      <c r="R160" s="809"/>
      <c r="S160" s="809"/>
      <c r="T160" s="809"/>
      <c r="U160" s="809"/>
      <c r="V160" s="810"/>
      <c r="W160" s="38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71</v>
      </c>
      <c r="Q161" s="809"/>
      <c r="R161" s="809"/>
      <c r="S161" s="809"/>
      <c r="T161" s="809"/>
      <c r="U161" s="809"/>
      <c r="V161" s="810"/>
      <c r="W161" s="38" t="s">
        <v>69</v>
      </c>
      <c r="X161" s="799">
        <f>IFERROR(SUM(X158:X159),"0")</f>
        <v>0</v>
      </c>
      <c r="Y161" s="799">
        <f>IFERROR(SUM(Y158:Y159),"0")</f>
        <v>0</v>
      </c>
      <c r="Z161" s="38"/>
      <c r="AA161" s="800"/>
      <c r="AB161" s="800"/>
      <c r="AC161" s="800"/>
    </row>
    <row r="162" spans="1:68" ht="14.25" customHeight="1" x14ac:dyDescent="0.25">
      <c r="A162" s="821" t="s">
        <v>73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2">
        <v>4301051817</v>
      </c>
      <c r="D163" s="801">
        <v>4680115885585</v>
      </c>
      <c r="E163" s="802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86" t="s">
        <v>297</v>
      </c>
      <c r="Q163" s="804"/>
      <c r="R163" s="804"/>
      <c r="S163" s="804"/>
      <c r="T163" s="805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2">
        <v>4301051477</v>
      </c>
      <c r="D164" s="801">
        <v>4680115882584</v>
      </c>
      <c r="E164" s="802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4"/>
      <c r="R164" s="804"/>
      <c r="S164" s="804"/>
      <c r="T164" s="805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2">
        <v>4301051476</v>
      </c>
      <c r="D165" s="801">
        <v>4680115882584</v>
      </c>
      <c r="E165" s="802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4"/>
      <c r="R165" s="804"/>
      <c r="S165" s="804"/>
      <c r="T165" s="805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71</v>
      </c>
      <c r="Q166" s="809"/>
      <c r="R166" s="809"/>
      <c r="S166" s="809"/>
      <c r="T166" s="809"/>
      <c r="U166" s="809"/>
      <c r="V166" s="810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71</v>
      </c>
      <c r="Q167" s="809"/>
      <c r="R167" s="809"/>
      <c r="S167" s="809"/>
      <c r="T167" s="809"/>
      <c r="U167" s="809"/>
      <c r="V167" s="810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customHeight="1" x14ac:dyDescent="0.25">
      <c r="A168" s="844" t="s">
        <v>111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customHeight="1" x14ac:dyDescent="0.25">
      <c r="A169" s="821" t="s">
        <v>113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2">
        <v>4301011705</v>
      </c>
      <c r="D170" s="801">
        <v>4607091384604</v>
      </c>
      <c r="E170" s="802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71</v>
      </c>
      <c r="Q171" s="809"/>
      <c r="R171" s="809"/>
      <c r="S171" s="809"/>
      <c r="T171" s="809"/>
      <c r="U171" s="809"/>
      <c r="V171" s="810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71</v>
      </c>
      <c r="Q172" s="809"/>
      <c r="R172" s="809"/>
      <c r="S172" s="809"/>
      <c r="T172" s="809"/>
      <c r="U172" s="809"/>
      <c r="V172" s="810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customHeight="1" x14ac:dyDescent="0.25">
      <c r="A173" s="821" t="s">
        <v>64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2">
        <v>4301030895</v>
      </c>
      <c r="D174" s="801">
        <v>4607091387667</v>
      </c>
      <c r="E174" s="802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5"/>
      <c r="V174" s="35"/>
      <c r="W174" s="36" t="s">
        <v>69</v>
      </c>
      <c r="X174" s="797">
        <v>0</v>
      </c>
      <c r="Y174" s="79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2">
        <v>4301030961</v>
      </c>
      <c r="D175" s="801">
        <v>4607091387636</v>
      </c>
      <c r="E175" s="802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2">
        <v>4301030963</v>
      </c>
      <c r="D176" s="801">
        <v>4607091382426</v>
      </c>
      <c r="E176" s="802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2">
        <v>4301030962</v>
      </c>
      <c r="D177" s="801">
        <v>4607091386547</v>
      </c>
      <c r="E177" s="802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2">
        <v>4301030964</v>
      </c>
      <c r="D178" s="801">
        <v>4607091382464</v>
      </c>
      <c r="E178" s="802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71</v>
      </c>
      <c r="Q179" s="809"/>
      <c r="R179" s="809"/>
      <c r="S179" s="809"/>
      <c r="T179" s="809"/>
      <c r="U179" s="809"/>
      <c r="V179" s="810"/>
      <c r="W179" s="38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71</v>
      </c>
      <c r="Q180" s="809"/>
      <c r="R180" s="809"/>
      <c r="S180" s="809"/>
      <c r="T180" s="809"/>
      <c r="U180" s="809"/>
      <c r="V180" s="810"/>
      <c r="W180" s="38" t="s">
        <v>69</v>
      </c>
      <c r="X180" s="799">
        <f>IFERROR(SUM(X174:X178),"0")</f>
        <v>0</v>
      </c>
      <c r="Y180" s="799">
        <f>IFERROR(SUM(Y174:Y178),"0")</f>
        <v>0</v>
      </c>
      <c r="Z180" s="38"/>
      <c r="AA180" s="800"/>
      <c r="AB180" s="800"/>
      <c r="AC180" s="800"/>
    </row>
    <row r="181" spans="1:68" ht="14.25" customHeight="1" x14ac:dyDescent="0.25">
      <c r="A181" s="821" t="s">
        <v>73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2">
        <v>4301051653</v>
      </c>
      <c r="D182" s="801">
        <v>4607091386264</v>
      </c>
      <c r="E182" s="802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2">
        <v>4301051313</v>
      </c>
      <c r="D183" s="801">
        <v>4607091385427</v>
      </c>
      <c r="E183" s="802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71</v>
      </c>
      <c r="Q184" s="809"/>
      <c r="R184" s="809"/>
      <c r="S184" s="809"/>
      <c r="T184" s="809"/>
      <c r="U184" s="809"/>
      <c r="V184" s="810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71</v>
      </c>
      <c r="Q185" s="809"/>
      <c r="R185" s="809"/>
      <c r="S185" s="809"/>
      <c r="T185" s="809"/>
      <c r="U185" s="809"/>
      <c r="V185" s="810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customHeight="1" x14ac:dyDescent="0.2">
      <c r="A186" s="823" t="s">
        <v>324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9"/>
      <c r="AB186" s="49"/>
      <c r="AC186" s="49"/>
    </row>
    <row r="187" spans="1:68" ht="16.5" customHeight="1" x14ac:dyDescent="0.25">
      <c r="A187" s="844" t="s">
        <v>325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customHeight="1" x14ac:dyDescent="0.25">
      <c r="A188" s="821" t="s">
        <v>165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2">
        <v>4301020323</v>
      </c>
      <c r="D189" s="801">
        <v>4680115886223</v>
      </c>
      <c r="E189" s="802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71</v>
      </c>
      <c r="Q190" s="809"/>
      <c r="R190" s="809"/>
      <c r="S190" s="809"/>
      <c r="T190" s="809"/>
      <c r="U190" s="809"/>
      <c r="V190" s="810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71</v>
      </c>
      <c r="Q191" s="809"/>
      <c r="R191" s="809"/>
      <c r="S191" s="809"/>
      <c r="T191" s="809"/>
      <c r="U191" s="809"/>
      <c r="V191" s="810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customHeight="1" x14ac:dyDescent="0.25">
      <c r="A192" s="821" t="s">
        <v>64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2">
        <v>4301031191</v>
      </c>
      <c r="D193" s="801">
        <v>4680115880993</v>
      </c>
      <c r="E193" s="802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5"/>
      <c r="V193" s="35"/>
      <c r="W193" s="36" t="s">
        <v>69</v>
      </c>
      <c r="X193" s="797">
        <v>0</v>
      </c>
      <c r="Y193" s="79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2">
        <v>4301031204</v>
      </c>
      <c r="D194" s="801">
        <v>4680115881761</v>
      </c>
      <c r="E194" s="802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2">
        <v>4301031201</v>
      </c>
      <c r="D195" s="801">
        <v>4680115881563</v>
      </c>
      <c r="E195" s="802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5"/>
      <c r="V195" s="35"/>
      <c r="W195" s="36" t="s">
        <v>69</v>
      </c>
      <c r="X195" s="797">
        <v>0</v>
      </c>
      <c r="Y195" s="79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2">
        <v>4301031199</v>
      </c>
      <c r="D196" s="801">
        <v>4680115880986</v>
      </c>
      <c r="E196" s="802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2">
        <v>4301031205</v>
      </c>
      <c r="D197" s="801">
        <v>4680115881785</v>
      </c>
      <c r="E197" s="802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2">
        <v>4301031202</v>
      </c>
      <c r="D198" s="801">
        <v>4680115881679</v>
      </c>
      <c r="E198" s="802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2">
        <v>4301031158</v>
      </c>
      <c r="D199" s="801">
        <v>4680115880191</v>
      </c>
      <c r="E199" s="802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2">
        <v>4301031245</v>
      </c>
      <c r="D200" s="801">
        <v>4680115883963</v>
      </c>
      <c r="E200" s="802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71</v>
      </c>
      <c r="Q201" s="809"/>
      <c r="R201" s="809"/>
      <c r="S201" s="809"/>
      <c r="T201" s="809"/>
      <c r="U201" s="809"/>
      <c r="V201" s="810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71</v>
      </c>
      <c r="Q202" s="809"/>
      <c r="R202" s="809"/>
      <c r="S202" s="809"/>
      <c r="T202" s="809"/>
      <c r="U202" s="809"/>
      <c r="V202" s="810"/>
      <c r="W202" s="38" t="s">
        <v>69</v>
      </c>
      <c r="X202" s="799">
        <f>IFERROR(SUM(X193:X200),"0")</f>
        <v>0</v>
      </c>
      <c r="Y202" s="799">
        <f>IFERROR(SUM(Y193:Y200),"0")</f>
        <v>0</v>
      </c>
      <c r="Z202" s="38"/>
      <c r="AA202" s="800"/>
      <c r="AB202" s="800"/>
      <c r="AC202" s="800"/>
    </row>
    <row r="203" spans="1:68" ht="16.5" customHeight="1" x14ac:dyDescent="0.25">
      <c r="A203" s="844" t="s">
        <v>349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customHeight="1" x14ac:dyDescent="0.25">
      <c r="A204" s="821" t="s">
        <v>113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2">
        <v>4301011450</v>
      </c>
      <c r="D205" s="801">
        <v>4680115881402</v>
      </c>
      <c r="E205" s="802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2">
        <v>4301011767</v>
      </c>
      <c r="D206" s="801">
        <v>4680115881396</v>
      </c>
      <c r="E206" s="802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5"/>
      <c r="V206" s="35"/>
      <c r="W206" s="36" t="s">
        <v>69</v>
      </c>
      <c r="X206" s="797">
        <v>0</v>
      </c>
      <c r="Y206" s="79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71</v>
      </c>
      <c r="Q207" s="809"/>
      <c r="R207" s="809"/>
      <c r="S207" s="809"/>
      <c r="T207" s="809"/>
      <c r="U207" s="809"/>
      <c r="V207" s="810"/>
      <c r="W207" s="38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71</v>
      </c>
      <c r="Q208" s="809"/>
      <c r="R208" s="809"/>
      <c r="S208" s="809"/>
      <c r="T208" s="809"/>
      <c r="U208" s="809"/>
      <c r="V208" s="810"/>
      <c r="W208" s="38" t="s">
        <v>69</v>
      </c>
      <c r="X208" s="799">
        <f>IFERROR(SUM(X205:X206),"0")</f>
        <v>0</v>
      </c>
      <c r="Y208" s="799">
        <f>IFERROR(SUM(Y205:Y206),"0")</f>
        <v>0</v>
      </c>
      <c r="Z208" s="38"/>
      <c r="AA208" s="800"/>
      <c r="AB208" s="800"/>
      <c r="AC208" s="800"/>
    </row>
    <row r="209" spans="1:68" ht="14.25" customHeight="1" x14ac:dyDescent="0.25">
      <c r="A209" s="821" t="s">
        <v>165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2">
        <v>4301020262</v>
      </c>
      <c r="D210" s="801">
        <v>4680115882935</v>
      </c>
      <c r="E210" s="802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2">
        <v>4301020220</v>
      </c>
      <c r="D211" s="801">
        <v>4680115880764</v>
      </c>
      <c r="E211" s="802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71</v>
      </c>
      <c r="Q212" s="809"/>
      <c r="R212" s="809"/>
      <c r="S212" s="809"/>
      <c r="T212" s="809"/>
      <c r="U212" s="809"/>
      <c r="V212" s="810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71</v>
      </c>
      <c r="Q213" s="809"/>
      <c r="R213" s="809"/>
      <c r="S213" s="809"/>
      <c r="T213" s="809"/>
      <c r="U213" s="809"/>
      <c r="V213" s="810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customHeight="1" x14ac:dyDescent="0.25">
      <c r="A214" s="821" t="s">
        <v>64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2">
        <v>4301031224</v>
      </c>
      <c r="D215" s="801">
        <v>4680115882683</v>
      </c>
      <c r="E215" s="802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5"/>
      <c r="V215" s="35"/>
      <c r="W215" s="36" t="s">
        <v>69</v>
      </c>
      <c r="X215" s="797">
        <v>0</v>
      </c>
      <c r="Y215" s="79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4301031230</v>
      </c>
      <c r="D216" s="801">
        <v>4680115882690</v>
      </c>
      <c r="E216" s="802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5"/>
      <c r="V216" s="35"/>
      <c r="W216" s="36" t="s">
        <v>69</v>
      </c>
      <c r="X216" s="797">
        <v>0</v>
      </c>
      <c r="Y216" s="79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4301031220</v>
      </c>
      <c r="D217" s="801">
        <v>4680115882669</v>
      </c>
      <c r="E217" s="802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5"/>
      <c r="V217" s="35"/>
      <c r="W217" s="36" t="s">
        <v>69</v>
      </c>
      <c r="X217" s="797">
        <v>0</v>
      </c>
      <c r="Y217" s="79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2">
        <v>4301031221</v>
      </c>
      <c r="D218" s="801">
        <v>4680115882676</v>
      </c>
      <c r="E218" s="802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5"/>
      <c r="V218" s="35"/>
      <c r="W218" s="36" t="s">
        <v>69</v>
      </c>
      <c r="X218" s="797">
        <v>0</v>
      </c>
      <c r="Y218" s="79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2">
        <v>4301031223</v>
      </c>
      <c r="D219" s="801">
        <v>4680115884014</v>
      </c>
      <c r="E219" s="802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2">
        <v>4301031222</v>
      </c>
      <c r="D220" s="801">
        <v>4680115884007</v>
      </c>
      <c r="E220" s="802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2">
        <v>4301031229</v>
      </c>
      <c r="D221" s="801">
        <v>4680115884038</v>
      </c>
      <c r="E221" s="802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2">
        <v>4301031225</v>
      </c>
      <c r="D222" s="801">
        <v>4680115884021</v>
      </c>
      <c r="E222" s="802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71</v>
      </c>
      <c r="Q223" s="809"/>
      <c r="R223" s="809"/>
      <c r="S223" s="809"/>
      <c r="T223" s="809"/>
      <c r="U223" s="809"/>
      <c r="V223" s="810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71</v>
      </c>
      <c r="Q224" s="809"/>
      <c r="R224" s="809"/>
      <c r="S224" s="809"/>
      <c r="T224" s="809"/>
      <c r="U224" s="809"/>
      <c r="V224" s="810"/>
      <c r="W224" s="38" t="s">
        <v>69</v>
      </c>
      <c r="X224" s="799">
        <f>IFERROR(SUM(X215:X222),"0")</f>
        <v>0</v>
      </c>
      <c r="Y224" s="799">
        <f>IFERROR(SUM(Y215:Y222),"0")</f>
        <v>0</v>
      </c>
      <c r="Z224" s="38"/>
      <c r="AA224" s="800"/>
      <c r="AB224" s="800"/>
      <c r="AC224" s="800"/>
    </row>
    <row r="225" spans="1:68" ht="14.25" customHeight="1" x14ac:dyDescent="0.25">
      <c r="A225" s="821" t="s">
        <v>73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2">
        <v>4301051408</v>
      </c>
      <c r="D226" s="801">
        <v>4680115881594</v>
      </c>
      <c r="E226" s="802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5"/>
      <c r="V226" s="35"/>
      <c r="W226" s="36" t="s">
        <v>69</v>
      </c>
      <c r="X226" s="797">
        <v>0</v>
      </c>
      <c r="Y226" s="79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2">
        <v>4301051754</v>
      </c>
      <c r="D227" s="801">
        <v>4680115880962</v>
      </c>
      <c r="E227" s="802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5"/>
      <c r="V227" s="35"/>
      <c r="W227" s="36" t="s">
        <v>69</v>
      </c>
      <c r="X227" s="797">
        <v>0</v>
      </c>
      <c r="Y227" s="79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2">
        <v>4301051411</v>
      </c>
      <c r="D228" s="801">
        <v>4680115881617</v>
      </c>
      <c r="E228" s="802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5"/>
      <c r="V228" s="35"/>
      <c r="W228" s="36" t="s">
        <v>69</v>
      </c>
      <c r="X228" s="797">
        <v>0</v>
      </c>
      <c r="Y228" s="79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2">
        <v>4301051632</v>
      </c>
      <c r="D229" s="801">
        <v>4680115880573</v>
      </c>
      <c r="E229" s="802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5"/>
      <c r="V229" s="35"/>
      <c r="W229" s="36" t="s">
        <v>69</v>
      </c>
      <c r="X229" s="797">
        <v>0</v>
      </c>
      <c r="Y229" s="79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2">
        <v>4301051407</v>
      </c>
      <c r="D230" s="801">
        <v>4680115882195</v>
      </c>
      <c r="E230" s="802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2">
        <v>4301051752</v>
      </c>
      <c r="D231" s="801">
        <v>4680115882607</v>
      </c>
      <c r="E231" s="802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2">
        <v>4301051630</v>
      </c>
      <c r="D232" s="801">
        <v>4680115880092</v>
      </c>
      <c r="E232" s="802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5"/>
      <c r="V232" s="35"/>
      <c r="W232" s="36" t="s">
        <v>69</v>
      </c>
      <c r="X232" s="797">
        <v>0</v>
      </c>
      <c r="Y232" s="798">
        <f t="shared" si="46"/>
        <v>0</v>
      </c>
      <c r="Z232" s="37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2">
        <v>4301051631</v>
      </c>
      <c r="D233" s="801">
        <v>4680115880221</v>
      </c>
      <c r="E233" s="802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2">
        <v>4301051749</v>
      </c>
      <c r="D234" s="801">
        <v>4680115882942</v>
      </c>
      <c r="E234" s="802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2">
        <v>4301051753</v>
      </c>
      <c r="D235" s="801">
        <v>4680115880504</v>
      </c>
      <c r="E235" s="802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5"/>
      <c r="V235" s="35"/>
      <c r="W235" s="36" t="s">
        <v>69</v>
      </c>
      <c r="X235" s="797">
        <v>0</v>
      </c>
      <c r="Y235" s="798">
        <f t="shared" si="46"/>
        <v>0</v>
      </c>
      <c r="Z235" s="37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2">
        <v>4301051410</v>
      </c>
      <c r="D236" s="801">
        <v>4680115882164</v>
      </c>
      <c r="E236" s="802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5"/>
      <c r="V236" s="35"/>
      <c r="W236" s="36" t="s">
        <v>69</v>
      </c>
      <c r="X236" s="797">
        <v>0</v>
      </c>
      <c r="Y236" s="798">
        <f t="shared" si="46"/>
        <v>0</v>
      </c>
      <c r="Z236" s="37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71</v>
      </c>
      <c r="Q237" s="809"/>
      <c r="R237" s="809"/>
      <c r="S237" s="809"/>
      <c r="T237" s="809"/>
      <c r="U237" s="809"/>
      <c r="V237" s="810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71</v>
      </c>
      <c r="Q238" s="809"/>
      <c r="R238" s="809"/>
      <c r="S238" s="809"/>
      <c r="T238" s="809"/>
      <c r="U238" s="809"/>
      <c r="V238" s="810"/>
      <c r="W238" s="38" t="s">
        <v>69</v>
      </c>
      <c r="X238" s="799">
        <f>IFERROR(SUM(X226:X236),"0")</f>
        <v>0</v>
      </c>
      <c r="Y238" s="799">
        <f>IFERROR(SUM(Y226:Y236),"0")</f>
        <v>0</v>
      </c>
      <c r="Z238" s="38"/>
      <c r="AA238" s="800"/>
      <c r="AB238" s="800"/>
      <c r="AC238" s="800"/>
    </row>
    <row r="239" spans="1:68" ht="14.25" customHeight="1" x14ac:dyDescent="0.25">
      <c r="A239" s="821" t="s">
        <v>207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2">
        <v>4301060360</v>
      </c>
      <c r="D240" s="801">
        <v>4680115882874</v>
      </c>
      <c r="E240" s="802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2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2">
        <v>4301060404</v>
      </c>
      <c r="D241" s="801">
        <v>4680115882874</v>
      </c>
      <c r="E241" s="802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4"/>
      <c r="R241" s="804"/>
      <c r="S241" s="804"/>
      <c r="T241" s="805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2">
        <v>4301060460</v>
      </c>
      <c r="D242" s="801">
        <v>4680115882874</v>
      </c>
      <c r="E242" s="802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84" t="s">
        <v>416</v>
      </c>
      <c r="Q242" s="804"/>
      <c r="R242" s="804"/>
      <c r="S242" s="804"/>
      <c r="T242" s="805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2">
        <v>4301060359</v>
      </c>
      <c r="D243" s="801">
        <v>4680115884434</v>
      </c>
      <c r="E243" s="802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2">
        <v>4301060375</v>
      </c>
      <c r="D244" s="801">
        <v>4680115880818</v>
      </c>
      <c r="E244" s="802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5"/>
      <c r="V244" s="35"/>
      <c r="W244" s="36" t="s">
        <v>69</v>
      </c>
      <c r="X244" s="797">
        <v>0</v>
      </c>
      <c r="Y244" s="79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2">
        <v>4301060389</v>
      </c>
      <c r="D245" s="801">
        <v>4680115880801</v>
      </c>
      <c r="E245" s="802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71</v>
      </c>
      <c r="Q246" s="809"/>
      <c r="R246" s="809"/>
      <c r="S246" s="809"/>
      <c r="T246" s="809"/>
      <c r="U246" s="809"/>
      <c r="V246" s="810"/>
      <c r="W246" s="38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71</v>
      </c>
      <c r="Q247" s="809"/>
      <c r="R247" s="809"/>
      <c r="S247" s="809"/>
      <c r="T247" s="809"/>
      <c r="U247" s="809"/>
      <c r="V247" s="810"/>
      <c r="W247" s="38" t="s">
        <v>69</v>
      </c>
      <c r="X247" s="799">
        <f>IFERROR(SUM(X240:X245),"0")</f>
        <v>0</v>
      </c>
      <c r="Y247" s="799">
        <f>IFERROR(SUM(Y240:Y245),"0")</f>
        <v>0</v>
      </c>
      <c r="Z247" s="38"/>
      <c r="AA247" s="800"/>
      <c r="AB247" s="800"/>
      <c r="AC247" s="800"/>
    </row>
    <row r="248" spans="1:68" ht="16.5" customHeight="1" x14ac:dyDescent="0.25">
      <c r="A248" s="844" t="s">
        <v>427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customHeight="1" x14ac:dyDescent="0.25">
      <c r="A249" s="821" t="s">
        <v>113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2">
        <v>4301011717</v>
      </c>
      <c r="D250" s="801">
        <v>4680115884274</v>
      </c>
      <c r="E250" s="802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2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2">
        <v>4301011945</v>
      </c>
      <c r="D251" s="801">
        <v>4680115884274</v>
      </c>
      <c r="E251" s="802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2">
        <v>4301011719</v>
      </c>
      <c r="D252" s="801">
        <v>4680115884298</v>
      </c>
      <c r="E252" s="802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2">
        <v>4301011733</v>
      </c>
      <c r="D253" s="801">
        <v>4680115884250</v>
      </c>
      <c r="E253" s="802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2">
        <v>4301011944</v>
      </c>
      <c r="D254" s="801">
        <v>4680115884250</v>
      </c>
      <c r="E254" s="802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2">
        <v>4301011718</v>
      </c>
      <c r="D255" s="801">
        <v>4680115884281</v>
      </c>
      <c r="E255" s="802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2">
        <v>4301011720</v>
      </c>
      <c r="D256" s="801">
        <v>4680115884199</v>
      </c>
      <c r="E256" s="802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2">
        <v>4301011716</v>
      </c>
      <c r="D257" s="801">
        <v>4680115884267</v>
      </c>
      <c r="E257" s="802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71</v>
      </c>
      <c r="Q258" s="809"/>
      <c r="R258" s="809"/>
      <c r="S258" s="809"/>
      <c r="T258" s="809"/>
      <c r="U258" s="809"/>
      <c r="V258" s="810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71</v>
      </c>
      <c r="Q259" s="809"/>
      <c r="R259" s="809"/>
      <c r="S259" s="809"/>
      <c r="T259" s="809"/>
      <c r="U259" s="809"/>
      <c r="V259" s="810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customHeight="1" x14ac:dyDescent="0.25">
      <c r="A260" s="844" t="s">
        <v>446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customHeight="1" x14ac:dyDescent="0.25">
      <c r="A261" s="821" t="s">
        <v>113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2">
        <v>4301011826</v>
      </c>
      <c r="D262" s="801">
        <v>4680115884137</v>
      </c>
      <c r="E262" s="802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2">
        <v>4301011942</v>
      </c>
      <c r="D263" s="801">
        <v>4680115884137</v>
      </c>
      <c r="E263" s="802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2">
        <v>4301011724</v>
      </c>
      <c r="D264" s="801">
        <v>4680115884236</v>
      </c>
      <c r="E264" s="802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2">
        <v>4301011721</v>
      </c>
      <c r="D265" s="801">
        <v>4680115884175</v>
      </c>
      <c r="E265" s="802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2">
        <v>4301011941</v>
      </c>
      <c r="D266" s="801">
        <v>4680115884175</v>
      </c>
      <c r="E266" s="802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2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2">
        <v>4301011824</v>
      </c>
      <c r="D267" s="801">
        <v>4680115884144</v>
      </c>
      <c r="E267" s="802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2">
        <v>4301011963</v>
      </c>
      <c r="D268" s="801">
        <v>4680115885288</v>
      </c>
      <c r="E268" s="802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2">
        <v>4301011726</v>
      </c>
      <c r="D269" s="801">
        <v>4680115884182</v>
      </c>
      <c r="E269" s="802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2">
        <v>4301011722</v>
      </c>
      <c r="D270" s="801">
        <v>4680115884205</v>
      </c>
      <c r="E270" s="802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71</v>
      </c>
      <c r="Q271" s="809"/>
      <c r="R271" s="809"/>
      <c r="S271" s="809"/>
      <c r="T271" s="809"/>
      <c r="U271" s="809"/>
      <c r="V271" s="810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71</v>
      </c>
      <c r="Q272" s="809"/>
      <c r="R272" s="809"/>
      <c r="S272" s="809"/>
      <c r="T272" s="809"/>
      <c r="U272" s="809"/>
      <c r="V272" s="810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customHeight="1" x14ac:dyDescent="0.25">
      <c r="A273" s="821" t="s">
        <v>165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2">
        <v>4301020340</v>
      </c>
      <c r="D274" s="801">
        <v>4680115885721</v>
      </c>
      <c r="E274" s="802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71</v>
      </c>
      <c r="Q275" s="809"/>
      <c r="R275" s="809"/>
      <c r="S275" s="809"/>
      <c r="T275" s="809"/>
      <c r="U275" s="809"/>
      <c r="V275" s="810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71</v>
      </c>
      <c r="Q276" s="809"/>
      <c r="R276" s="809"/>
      <c r="S276" s="809"/>
      <c r="T276" s="809"/>
      <c r="U276" s="809"/>
      <c r="V276" s="810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customHeight="1" x14ac:dyDescent="0.25">
      <c r="A277" s="844" t="s">
        <v>470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customHeight="1" x14ac:dyDescent="0.25">
      <c r="A278" s="821" t="s">
        <v>113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2">
        <v>4301011855</v>
      </c>
      <c r="D279" s="801">
        <v>4680115885837</v>
      </c>
      <c r="E279" s="802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2">
        <v>4301011322</v>
      </c>
      <c r="D280" s="801">
        <v>4607091387452</v>
      </c>
      <c r="E280" s="802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2">
        <v>4301011850</v>
      </c>
      <c r="D281" s="801">
        <v>4680115885806</v>
      </c>
      <c r="E281" s="802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1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2">
        <v>4301011910</v>
      </c>
      <c r="D282" s="801">
        <v>4680115885806</v>
      </c>
      <c r="E282" s="802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2">
        <v>4301011853</v>
      </c>
      <c r="D283" s="801">
        <v>4680115885851</v>
      </c>
      <c r="E283" s="802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2">
        <v>4301011313</v>
      </c>
      <c r="D284" s="801">
        <v>4607091385984</v>
      </c>
      <c r="E284" s="802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2">
        <v>4301011852</v>
      </c>
      <c r="D285" s="801">
        <v>4680115885844</v>
      </c>
      <c r="E285" s="802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2">
        <v>4301011319</v>
      </c>
      <c r="D286" s="801">
        <v>4607091387469</v>
      </c>
      <c r="E286" s="802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2">
        <v>4301011851</v>
      </c>
      <c r="D287" s="801">
        <v>4680115885820</v>
      </c>
      <c r="E287" s="802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2">
        <v>4301011316</v>
      </c>
      <c r="D288" s="801">
        <v>4607091387438</v>
      </c>
      <c r="E288" s="802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71</v>
      </c>
      <c r="Q289" s="809"/>
      <c r="R289" s="809"/>
      <c r="S289" s="809"/>
      <c r="T289" s="809"/>
      <c r="U289" s="809"/>
      <c r="V289" s="810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71</v>
      </c>
      <c r="Q290" s="809"/>
      <c r="R290" s="809"/>
      <c r="S290" s="809"/>
      <c r="T290" s="809"/>
      <c r="U290" s="809"/>
      <c r="V290" s="810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customHeight="1" x14ac:dyDescent="0.25">
      <c r="A291" s="844" t="s">
        <v>499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customHeight="1" x14ac:dyDescent="0.25">
      <c r="A292" s="821" t="s">
        <v>113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2">
        <v>4301011876</v>
      </c>
      <c r="D293" s="801">
        <v>4680115885707</v>
      </c>
      <c r="E293" s="802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71</v>
      </c>
      <c r="Q294" s="809"/>
      <c r="R294" s="809"/>
      <c r="S294" s="809"/>
      <c r="T294" s="809"/>
      <c r="U294" s="809"/>
      <c r="V294" s="810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71</v>
      </c>
      <c r="Q295" s="809"/>
      <c r="R295" s="809"/>
      <c r="S295" s="809"/>
      <c r="T295" s="809"/>
      <c r="U295" s="809"/>
      <c r="V295" s="810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customHeight="1" x14ac:dyDescent="0.25">
      <c r="A296" s="844" t="s">
        <v>502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customHeight="1" x14ac:dyDescent="0.25">
      <c r="A297" s="821" t="s">
        <v>113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2">
        <v>4301011223</v>
      </c>
      <c r="D298" s="801">
        <v>4607091383423</v>
      </c>
      <c r="E298" s="802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2">
        <v>4301011879</v>
      </c>
      <c r="D299" s="801">
        <v>4680115885691</v>
      </c>
      <c r="E299" s="802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2">
        <v>4301011878</v>
      </c>
      <c r="D300" s="801">
        <v>4680115885660</v>
      </c>
      <c r="E300" s="802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71</v>
      </c>
      <c r="Q301" s="809"/>
      <c r="R301" s="809"/>
      <c r="S301" s="809"/>
      <c r="T301" s="809"/>
      <c r="U301" s="809"/>
      <c r="V301" s="810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71</v>
      </c>
      <c r="Q302" s="809"/>
      <c r="R302" s="809"/>
      <c r="S302" s="809"/>
      <c r="T302" s="809"/>
      <c r="U302" s="809"/>
      <c r="V302" s="810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customHeight="1" x14ac:dyDescent="0.25">
      <c r="A303" s="844" t="s">
        <v>511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customHeight="1" x14ac:dyDescent="0.25">
      <c r="A304" s="821" t="s">
        <v>73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2">
        <v>4301051409</v>
      </c>
      <c r="D305" s="801">
        <v>4680115881556</v>
      </c>
      <c r="E305" s="802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2">
        <v>4301051506</v>
      </c>
      <c r="D306" s="801">
        <v>4680115881037</v>
      </c>
      <c r="E306" s="802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2">
        <v>4301051893</v>
      </c>
      <c r="D307" s="801">
        <v>4680115886186</v>
      </c>
      <c r="E307" s="802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2">
        <v>4301051487</v>
      </c>
      <c r="D308" s="801">
        <v>4680115881228</v>
      </c>
      <c r="E308" s="802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2">
        <v>4301051384</v>
      </c>
      <c r="D309" s="801">
        <v>4680115881211</v>
      </c>
      <c r="E309" s="802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2">
        <v>4301051378</v>
      </c>
      <c r="D310" s="801">
        <v>4680115881020</v>
      </c>
      <c r="E310" s="802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71</v>
      </c>
      <c r="Q311" s="809"/>
      <c r="R311" s="809"/>
      <c r="S311" s="809"/>
      <c r="T311" s="809"/>
      <c r="U311" s="809"/>
      <c r="V311" s="810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71</v>
      </c>
      <c r="Q312" s="809"/>
      <c r="R312" s="809"/>
      <c r="S312" s="809"/>
      <c r="T312" s="809"/>
      <c r="U312" s="809"/>
      <c r="V312" s="810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customHeight="1" x14ac:dyDescent="0.25">
      <c r="A313" s="844" t="s">
        <v>527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customHeight="1" x14ac:dyDescent="0.25">
      <c r="A314" s="821" t="s">
        <v>113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2">
        <v>4301011306</v>
      </c>
      <c r="D315" s="801">
        <v>4607091389296</v>
      </c>
      <c r="E315" s="802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71</v>
      </c>
      <c r="Q316" s="809"/>
      <c r="R316" s="809"/>
      <c r="S316" s="809"/>
      <c r="T316" s="809"/>
      <c r="U316" s="809"/>
      <c r="V316" s="810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71</v>
      </c>
      <c r="Q317" s="809"/>
      <c r="R317" s="809"/>
      <c r="S317" s="809"/>
      <c r="T317" s="809"/>
      <c r="U317" s="809"/>
      <c r="V317" s="810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customHeight="1" x14ac:dyDescent="0.25">
      <c r="A318" s="821" t="s">
        <v>64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2">
        <v>4301031163</v>
      </c>
      <c r="D319" s="801">
        <v>4680115880344</v>
      </c>
      <c r="E319" s="802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71</v>
      </c>
      <c r="Q320" s="809"/>
      <c r="R320" s="809"/>
      <c r="S320" s="809"/>
      <c r="T320" s="809"/>
      <c r="U320" s="809"/>
      <c r="V320" s="810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71</v>
      </c>
      <c r="Q321" s="809"/>
      <c r="R321" s="809"/>
      <c r="S321" s="809"/>
      <c r="T321" s="809"/>
      <c r="U321" s="809"/>
      <c r="V321" s="810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customHeight="1" x14ac:dyDescent="0.25">
      <c r="A322" s="821" t="s">
        <v>73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2">
        <v>4301051731</v>
      </c>
      <c r="D323" s="801">
        <v>4680115884618</v>
      </c>
      <c r="E323" s="802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71</v>
      </c>
      <c r="Q324" s="809"/>
      <c r="R324" s="809"/>
      <c r="S324" s="809"/>
      <c r="T324" s="809"/>
      <c r="U324" s="809"/>
      <c r="V324" s="810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71</v>
      </c>
      <c r="Q325" s="809"/>
      <c r="R325" s="809"/>
      <c r="S325" s="809"/>
      <c r="T325" s="809"/>
      <c r="U325" s="809"/>
      <c r="V325" s="810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customHeight="1" x14ac:dyDescent="0.25">
      <c r="A326" s="844" t="s">
        <v>537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customHeight="1" x14ac:dyDescent="0.25">
      <c r="A327" s="821" t="s">
        <v>113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2">
        <v>4301011353</v>
      </c>
      <c r="D328" s="801">
        <v>4607091389807</v>
      </c>
      <c r="E328" s="802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71</v>
      </c>
      <c r="Q329" s="809"/>
      <c r="R329" s="809"/>
      <c r="S329" s="809"/>
      <c r="T329" s="809"/>
      <c r="U329" s="809"/>
      <c r="V329" s="810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71</v>
      </c>
      <c r="Q330" s="809"/>
      <c r="R330" s="809"/>
      <c r="S330" s="809"/>
      <c r="T330" s="809"/>
      <c r="U330" s="809"/>
      <c r="V330" s="810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customHeight="1" x14ac:dyDescent="0.25">
      <c r="A331" s="821" t="s">
        <v>64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2">
        <v>4301031164</v>
      </c>
      <c r="D332" s="801">
        <v>4680115880481</v>
      </c>
      <c r="E332" s="802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71</v>
      </c>
      <c r="Q333" s="809"/>
      <c r="R333" s="809"/>
      <c r="S333" s="809"/>
      <c r="T333" s="809"/>
      <c r="U333" s="809"/>
      <c r="V333" s="810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71</v>
      </c>
      <c r="Q334" s="809"/>
      <c r="R334" s="809"/>
      <c r="S334" s="809"/>
      <c r="T334" s="809"/>
      <c r="U334" s="809"/>
      <c r="V334" s="810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customHeight="1" x14ac:dyDescent="0.25">
      <c r="A335" s="821" t="s">
        <v>73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2">
        <v>4301051344</v>
      </c>
      <c r="D336" s="801">
        <v>4680115880412</v>
      </c>
      <c r="E336" s="802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2">
        <v>4301051277</v>
      </c>
      <c r="D337" s="801">
        <v>4680115880511</v>
      </c>
      <c r="E337" s="802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71</v>
      </c>
      <c r="Q338" s="809"/>
      <c r="R338" s="809"/>
      <c r="S338" s="809"/>
      <c r="T338" s="809"/>
      <c r="U338" s="809"/>
      <c r="V338" s="810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71</v>
      </c>
      <c r="Q339" s="809"/>
      <c r="R339" s="809"/>
      <c r="S339" s="809"/>
      <c r="T339" s="809"/>
      <c r="U339" s="809"/>
      <c r="V339" s="810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customHeight="1" x14ac:dyDescent="0.25">
      <c r="A340" s="844" t="s">
        <v>550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customHeight="1" x14ac:dyDescent="0.25">
      <c r="A341" s="821" t="s">
        <v>113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2">
        <v>4301011593</v>
      </c>
      <c r="D342" s="801">
        <v>4680115882973</v>
      </c>
      <c r="E342" s="802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71</v>
      </c>
      <c r="Q343" s="809"/>
      <c r="R343" s="809"/>
      <c r="S343" s="809"/>
      <c r="T343" s="809"/>
      <c r="U343" s="809"/>
      <c r="V343" s="810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71</v>
      </c>
      <c r="Q344" s="809"/>
      <c r="R344" s="809"/>
      <c r="S344" s="809"/>
      <c r="T344" s="809"/>
      <c r="U344" s="809"/>
      <c r="V344" s="810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customHeight="1" x14ac:dyDescent="0.25">
      <c r="A345" s="821" t="s">
        <v>64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2">
        <v>4301031305</v>
      </c>
      <c r="D346" s="801">
        <v>4607091389845</v>
      </c>
      <c r="E346" s="802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2">
        <v>4301031306</v>
      </c>
      <c r="D347" s="801">
        <v>4680115882881</v>
      </c>
      <c r="E347" s="802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71</v>
      </c>
      <c r="Q348" s="809"/>
      <c r="R348" s="809"/>
      <c r="S348" s="809"/>
      <c r="T348" s="809"/>
      <c r="U348" s="809"/>
      <c r="V348" s="810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71</v>
      </c>
      <c r="Q349" s="809"/>
      <c r="R349" s="809"/>
      <c r="S349" s="809"/>
      <c r="T349" s="809"/>
      <c r="U349" s="809"/>
      <c r="V349" s="810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customHeight="1" x14ac:dyDescent="0.25">
      <c r="A350" s="821" t="s">
        <v>73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2">
        <v>4301051517</v>
      </c>
      <c r="D351" s="801">
        <v>4680115883390</v>
      </c>
      <c r="E351" s="802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71</v>
      </c>
      <c r="Q352" s="809"/>
      <c r="R352" s="809"/>
      <c r="S352" s="809"/>
      <c r="T352" s="809"/>
      <c r="U352" s="809"/>
      <c r="V352" s="810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71</v>
      </c>
      <c r="Q353" s="809"/>
      <c r="R353" s="809"/>
      <c r="S353" s="809"/>
      <c r="T353" s="809"/>
      <c r="U353" s="809"/>
      <c r="V353" s="810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customHeight="1" x14ac:dyDescent="0.25">
      <c r="A354" s="844" t="s">
        <v>561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customHeight="1" x14ac:dyDescent="0.25">
      <c r="A355" s="821" t="s">
        <v>113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2">
        <v>4301012024</v>
      </c>
      <c r="D356" s="801">
        <v>4680115885615</v>
      </c>
      <c r="E356" s="802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5"/>
      <c r="V356" s="35"/>
      <c r="W356" s="36" t="s">
        <v>69</v>
      </c>
      <c r="X356" s="797">
        <v>0</v>
      </c>
      <c r="Y356" s="79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2">
        <v>4301012016</v>
      </c>
      <c r="D357" s="801">
        <v>4680115885554</v>
      </c>
      <c r="E357" s="802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2">
        <v>4301011911</v>
      </c>
      <c r="D358" s="801">
        <v>4680115885554</v>
      </c>
      <c r="E358" s="802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2">
        <v>4301011858</v>
      </c>
      <c r="D359" s="801">
        <v>4680115885646</v>
      </c>
      <c r="E359" s="802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2">
        <v>4301011857</v>
      </c>
      <c r="D360" s="801">
        <v>4680115885622</v>
      </c>
      <c r="E360" s="802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2">
        <v>4301011573</v>
      </c>
      <c r="D361" s="801">
        <v>4680115881938</v>
      </c>
      <c r="E361" s="802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2">
        <v>4301011859</v>
      </c>
      <c r="D362" s="801">
        <v>4680115885608</v>
      </c>
      <c r="E362" s="802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2">
        <v>4301011323</v>
      </c>
      <c r="D363" s="801">
        <v>4607091386011</v>
      </c>
      <c r="E363" s="802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71</v>
      </c>
      <c r="Q364" s="809"/>
      <c r="R364" s="809"/>
      <c r="S364" s="809"/>
      <c r="T364" s="809"/>
      <c r="U364" s="809"/>
      <c r="V364" s="810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71</v>
      </c>
      <c r="Q365" s="809"/>
      <c r="R365" s="809"/>
      <c r="S365" s="809"/>
      <c r="T365" s="809"/>
      <c r="U365" s="809"/>
      <c r="V365" s="810"/>
      <c r="W365" s="38" t="s">
        <v>69</v>
      </c>
      <c r="X365" s="799">
        <f>IFERROR(SUM(X356:X363),"0")</f>
        <v>0</v>
      </c>
      <c r="Y365" s="799">
        <f>IFERROR(SUM(Y356:Y363),"0")</f>
        <v>0</v>
      </c>
      <c r="Z365" s="38"/>
      <c r="AA365" s="800"/>
      <c r="AB365" s="800"/>
      <c r="AC365" s="800"/>
    </row>
    <row r="366" spans="1:68" ht="14.25" customHeight="1" x14ac:dyDescent="0.25">
      <c r="A366" s="821" t="s">
        <v>64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2">
        <v>4301030878</v>
      </c>
      <c r="D367" s="801">
        <v>4607091387193</v>
      </c>
      <c r="E367" s="802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5"/>
      <c r="V367" s="35"/>
      <c r="W367" s="36" t="s">
        <v>69</v>
      </c>
      <c r="X367" s="797">
        <v>0</v>
      </c>
      <c r="Y367" s="798">
        <f>IFERROR(IF(X367="",0,CEILING((X367/$H367),1)*$H367),"")</f>
        <v>0</v>
      </c>
      <c r="Z367" s="37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2">
        <v>4301031153</v>
      </c>
      <c r="D368" s="801">
        <v>4607091387230</v>
      </c>
      <c r="E368" s="802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5"/>
      <c r="V368" s="35"/>
      <c r="W368" s="36" t="s">
        <v>69</v>
      </c>
      <c r="X368" s="797">
        <v>0</v>
      </c>
      <c r="Y368" s="798">
        <f>IFERROR(IF(X368="",0,CEILING((X368/$H368),1)*$H368),"")</f>
        <v>0</v>
      </c>
      <c r="Z368" s="37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2">
        <v>4301031154</v>
      </c>
      <c r="D369" s="801">
        <v>4607091387292</v>
      </c>
      <c r="E369" s="802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2">
        <v>4301031152</v>
      </c>
      <c r="D370" s="801">
        <v>4607091387285</v>
      </c>
      <c r="E370" s="802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5"/>
      <c r="V370" s="35"/>
      <c r="W370" s="36" t="s">
        <v>69</v>
      </c>
      <c r="X370" s="797">
        <v>0</v>
      </c>
      <c r="Y370" s="79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71</v>
      </c>
      <c r="Q371" s="809"/>
      <c r="R371" s="809"/>
      <c r="S371" s="809"/>
      <c r="T371" s="809"/>
      <c r="U371" s="809"/>
      <c r="V371" s="810"/>
      <c r="W371" s="38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71</v>
      </c>
      <c r="Q372" s="809"/>
      <c r="R372" s="809"/>
      <c r="S372" s="809"/>
      <c r="T372" s="809"/>
      <c r="U372" s="809"/>
      <c r="V372" s="810"/>
      <c r="W372" s="38" t="s">
        <v>69</v>
      </c>
      <c r="X372" s="799">
        <f>IFERROR(SUM(X367:X370),"0")</f>
        <v>0</v>
      </c>
      <c r="Y372" s="799">
        <f>IFERROR(SUM(Y367:Y370),"0")</f>
        <v>0</v>
      </c>
      <c r="Z372" s="38"/>
      <c r="AA372" s="800"/>
      <c r="AB372" s="800"/>
      <c r="AC372" s="800"/>
    </row>
    <row r="373" spans="1:68" ht="14.25" customHeight="1" x14ac:dyDescent="0.25">
      <c r="A373" s="821" t="s">
        <v>73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2">
        <v>4301051100</v>
      </c>
      <c r="D374" s="801">
        <v>4607091387766</v>
      </c>
      <c r="E374" s="802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5"/>
      <c r="V374" s="35"/>
      <c r="W374" s="36" t="s">
        <v>69</v>
      </c>
      <c r="X374" s="797">
        <v>0</v>
      </c>
      <c r="Y374" s="798">
        <f t="shared" ref="Y374:Y379" si="82">IFERROR(IF(X374="",0,CEILING((X374/$H374),1)*$H374),"")</f>
        <v>0</v>
      </c>
      <c r="Z374" s="37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2">
        <v>4301051116</v>
      </c>
      <c r="D375" s="801">
        <v>4607091387957</v>
      </c>
      <c r="E375" s="802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2">
        <v>4301051115</v>
      </c>
      <c r="D376" s="801">
        <v>4607091387964</v>
      </c>
      <c r="E376" s="802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2">
        <v>4301051705</v>
      </c>
      <c r="D377" s="801">
        <v>4680115884588</v>
      </c>
      <c r="E377" s="802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2">
        <v>4301051130</v>
      </c>
      <c r="D378" s="801">
        <v>4607091387537</v>
      </c>
      <c r="E378" s="802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2">
        <v>4301051132</v>
      </c>
      <c r="D379" s="801">
        <v>4607091387513</v>
      </c>
      <c r="E379" s="802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71</v>
      </c>
      <c r="Q380" s="809"/>
      <c r="R380" s="809"/>
      <c r="S380" s="809"/>
      <c r="T380" s="809"/>
      <c r="U380" s="809"/>
      <c r="V380" s="810"/>
      <c r="W380" s="38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71</v>
      </c>
      <c r="Q381" s="809"/>
      <c r="R381" s="809"/>
      <c r="S381" s="809"/>
      <c r="T381" s="809"/>
      <c r="U381" s="809"/>
      <c r="V381" s="810"/>
      <c r="W381" s="38" t="s">
        <v>69</v>
      </c>
      <c r="X381" s="799">
        <f>IFERROR(SUM(X374:X379),"0")</f>
        <v>0</v>
      </c>
      <c r="Y381" s="799">
        <f>IFERROR(SUM(Y374:Y379),"0")</f>
        <v>0</v>
      </c>
      <c r="Z381" s="38"/>
      <c r="AA381" s="800"/>
      <c r="AB381" s="800"/>
      <c r="AC381" s="800"/>
    </row>
    <row r="382" spans="1:68" ht="14.25" customHeight="1" x14ac:dyDescent="0.25">
      <c r="A382" s="821" t="s">
        <v>207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2">
        <v>4301060379</v>
      </c>
      <c r="D383" s="801">
        <v>4607091380880</v>
      </c>
      <c r="E383" s="802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5"/>
      <c r="V383" s="35"/>
      <c r="W383" s="36" t="s">
        <v>69</v>
      </c>
      <c r="X383" s="797">
        <v>0</v>
      </c>
      <c r="Y383" s="798">
        <f>IFERROR(IF(X383="",0,CEILING((X383/$H383),1)*$H383),"")</f>
        <v>0</v>
      </c>
      <c r="Z383" s="37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2">
        <v>4301060308</v>
      </c>
      <c r="D384" s="801">
        <v>4607091384482</v>
      </c>
      <c r="E384" s="802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5"/>
      <c r="V384" s="35"/>
      <c r="W384" s="36" t="s">
        <v>69</v>
      </c>
      <c r="X384" s="797">
        <v>0</v>
      </c>
      <c r="Y384" s="79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2">
        <v>4301060484</v>
      </c>
      <c r="D385" s="801">
        <v>4607091380897</v>
      </c>
      <c r="E385" s="802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73" t="s">
        <v>621</v>
      </c>
      <c r="Q385" s="804"/>
      <c r="R385" s="804"/>
      <c r="S385" s="804"/>
      <c r="T385" s="805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2">
        <v>4301060325</v>
      </c>
      <c r="D386" s="801">
        <v>4607091380897</v>
      </c>
      <c r="E386" s="802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5"/>
      <c r="V386" s="35"/>
      <c r="W386" s="36" t="s">
        <v>69</v>
      </c>
      <c r="X386" s="797">
        <v>0</v>
      </c>
      <c r="Y386" s="79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71</v>
      </c>
      <c r="Q387" s="809"/>
      <c r="R387" s="809"/>
      <c r="S387" s="809"/>
      <c r="T387" s="809"/>
      <c r="U387" s="809"/>
      <c r="V387" s="810"/>
      <c r="W387" s="38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71</v>
      </c>
      <c r="Q388" s="809"/>
      <c r="R388" s="809"/>
      <c r="S388" s="809"/>
      <c r="T388" s="809"/>
      <c r="U388" s="809"/>
      <c r="V388" s="810"/>
      <c r="W388" s="38" t="s">
        <v>69</v>
      </c>
      <c r="X388" s="799">
        <f>IFERROR(SUM(X383:X386),"0")</f>
        <v>0</v>
      </c>
      <c r="Y388" s="799">
        <f>IFERROR(SUM(Y383:Y386),"0")</f>
        <v>0</v>
      </c>
      <c r="Z388" s="38"/>
      <c r="AA388" s="800"/>
      <c r="AB388" s="800"/>
      <c r="AC388" s="800"/>
    </row>
    <row r="389" spans="1:68" ht="14.25" customHeight="1" x14ac:dyDescent="0.25">
      <c r="A389" s="821" t="s">
        <v>102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2">
        <v>4301030232</v>
      </c>
      <c r="D390" s="801">
        <v>4607091388374</v>
      </c>
      <c r="E390" s="802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0" t="s">
        <v>627</v>
      </c>
      <c r="Q390" s="804"/>
      <c r="R390" s="804"/>
      <c r="S390" s="804"/>
      <c r="T390" s="805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2">
        <v>4301030235</v>
      </c>
      <c r="D391" s="801">
        <v>4607091388381</v>
      </c>
      <c r="E391" s="802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8" t="s">
        <v>631</v>
      </c>
      <c r="Q391" s="804"/>
      <c r="R391" s="804"/>
      <c r="S391" s="804"/>
      <c r="T391" s="805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2">
        <v>4301032015</v>
      </c>
      <c r="D392" s="801">
        <v>4607091383102</v>
      </c>
      <c r="E392" s="802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2">
        <v>4301030233</v>
      </c>
      <c r="D393" s="801">
        <v>4607091388404</v>
      </c>
      <c r="E393" s="802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71</v>
      </c>
      <c r="Q394" s="809"/>
      <c r="R394" s="809"/>
      <c r="S394" s="809"/>
      <c r="T394" s="809"/>
      <c r="U394" s="809"/>
      <c r="V394" s="810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71</v>
      </c>
      <c r="Q395" s="809"/>
      <c r="R395" s="809"/>
      <c r="S395" s="809"/>
      <c r="T395" s="809"/>
      <c r="U395" s="809"/>
      <c r="V395" s="810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customHeight="1" x14ac:dyDescent="0.25">
      <c r="A396" s="821" t="s">
        <v>637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2">
        <v>4301180007</v>
      </c>
      <c r="D397" s="801">
        <v>4680115881808</v>
      </c>
      <c r="E397" s="802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2">
        <v>4301180006</v>
      </c>
      <c r="D398" s="801">
        <v>4680115881822</v>
      </c>
      <c r="E398" s="802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2">
        <v>4301180001</v>
      </c>
      <c r="D399" s="801">
        <v>4680115880016</v>
      </c>
      <c r="E399" s="802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71</v>
      </c>
      <c r="Q400" s="809"/>
      <c r="R400" s="809"/>
      <c r="S400" s="809"/>
      <c r="T400" s="809"/>
      <c r="U400" s="809"/>
      <c r="V400" s="810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71</v>
      </c>
      <c r="Q401" s="809"/>
      <c r="R401" s="809"/>
      <c r="S401" s="809"/>
      <c r="T401" s="809"/>
      <c r="U401" s="809"/>
      <c r="V401" s="810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customHeight="1" x14ac:dyDescent="0.25">
      <c r="A402" s="844" t="s">
        <v>646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customHeight="1" x14ac:dyDescent="0.25">
      <c r="A403" s="821" t="s">
        <v>64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2">
        <v>4301031066</v>
      </c>
      <c r="D404" s="801">
        <v>4607091383836</v>
      </c>
      <c r="E404" s="802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71</v>
      </c>
      <c r="Q405" s="809"/>
      <c r="R405" s="809"/>
      <c r="S405" s="809"/>
      <c r="T405" s="809"/>
      <c r="U405" s="809"/>
      <c r="V405" s="810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71</v>
      </c>
      <c r="Q406" s="809"/>
      <c r="R406" s="809"/>
      <c r="S406" s="809"/>
      <c r="T406" s="809"/>
      <c r="U406" s="809"/>
      <c r="V406" s="810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customHeight="1" x14ac:dyDescent="0.25">
      <c r="A407" s="821" t="s">
        <v>73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2">
        <v>4301051142</v>
      </c>
      <c r="D408" s="801">
        <v>4607091387919</v>
      </c>
      <c r="E408" s="802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5"/>
      <c r="V408" s="35"/>
      <c r="W408" s="36" t="s">
        <v>69</v>
      </c>
      <c r="X408" s="797">
        <v>0</v>
      </c>
      <c r="Y408" s="798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2">
        <v>4301051461</v>
      </c>
      <c r="D409" s="801">
        <v>4680115883604</v>
      </c>
      <c r="E409" s="802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5"/>
      <c r="V409" s="35"/>
      <c r="W409" s="36" t="s">
        <v>69</v>
      </c>
      <c r="X409" s="797">
        <v>0</v>
      </c>
      <c r="Y409" s="79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2">
        <v>4301051485</v>
      </c>
      <c r="D410" s="801">
        <v>4680115883567</v>
      </c>
      <c r="E410" s="802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5"/>
      <c r="V410" s="35"/>
      <c r="W410" s="36" t="s">
        <v>69</v>
      </c>
      <c r="X410" s="797">
        <v>0</v>
      </c>
      <c r="Y410" s="79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71</v>
      </c>
      <c r="Q411" s="809"/>
      <c r="R411" s="809"/>
      <c r="S411" s="809"/>
      <c r="T411" s="809"/>
      <c r="U411" s="809"/>
      <c r="V411" s="810"/>
      <c r="W411" s="38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71</v>
      </c>
      <c r="Q412" s="809"/>
      <c r="R412" s="809"/>
      <c r="S412" s="809"/>
      <c r="T412" s="809"/>
      <c r="U412" s="809"/>
      <c r="V412" s="810"/>
      <c r="W412" s="38" t="s">
        <v>69</v>
      </c>
      <c r="X412" s="799">
        <f>IFERROR(SUM(X408:X410),"0")</f>
        <v>0</v>
      </c>
      <c r="Y412" s="799">
        <f>IFERROR(SUM(Y408:Y410),"0")</f>
        <v>0</v>
      </c>
      <c r="Z412" s="38"/>
      <c r="AA412" s="800"/>
      <c r="AB412" s="800"/>
      <c r="AC412" s="800"/>
    </row>
    <row r="413" spans="1:68" ht="27.75" customHeight="1" x14ac:dyDescent="0.2">
      <c r="A413" s="823" t="s">
        <v>659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9"/>
      <c r="AB413" s="49"/>
      <c r="AC413" s="49"/>
    </row>
    <row r="414" spans="1:68" ht="16.5" customHeight="1" x14ac:dyDescent="0.25">
      <c r="A414" s="844" t="s">
        <v>660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customHeight="1" x14ac:dyDescent="0.25">
      <c r="A415" s="821" t="s">
        <v>113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2">
        <v>4301011946</v>
      </c>
      <c r="D416" s="801">
        <v>4680115884847</v>
      </c>
      <c r="E416" s="802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2">
        <v>4301011869</v>
      </c>
      <c r="D417" s="801">
        <v>4680115884847</v>
      </c>
      <c r="E417" s="802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2">
        <v>4301011947</v>
      </c>
      <c r="D418" s="801">
        <v>4680115884854</v>
      </c>
      <c r="E418" s="802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2">
        <v>4301011870</v>
      </c>
      <c r="D419" s="801">
        <v>4680115884854</v>
      </c>
      <c r="E419" s="802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2">
        <v>4301011867</v>
      </c>
      <c r="D420" s="801">
        <v>4680115884830</v>
      </c>
      <c r="E420" s="802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01">
        <v>4607091383997</v>
      </c>
      <c r="E421" s="802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4"/>
      <c r="R421" s="804"/>
      <c r="S421" s="804"/>
      <c r="T421" s="805"/>
      <c r="U421" s="35"/>
      <c r="V421" s="35"/>
      <c r="W421" s="36" t="s">
        <v>69</v>
      </c>
      <c r="X421" s="797">
        <v>500</v>
      </c>
      <c r="Y421" s="798">
        <f t="shared" si="87"/>
        <v>510</v>
      </c>
      <c r="Z421" s="37">
        <f>IFERROR(IF(Y421=0,"",ROUNDUP(Y421/H421,0)*0.02175),"")</f>
        <v>0.73949999999999994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670</v>
      </c>
      <c r="B422" s="54" t="s">
        <v>676</v>
      </c>
      <c r="C422" s="32">
        <v>4301011943</v>
      </c>
      <c r="D422" s="801">
        <v>4680115884830</v>
      </c>
      <c r="E422" s="802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4"/>
      <c r="R422" s="804"/>
      <c r="S422" s="804"/>
      <c r="T422" s="805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2">
        <v>4301011433</v>
      </c>
      <c r="D423" s="801">
        <v>4680115882638</v>
      </c>
      <c r="E423" s="802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2">
        <v>4301011952</v>
      </c>
      <c r="D424" s="801">
        <v>4680115884922</v>
      </c>
      <c r="E424" s="802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2">
        <v>4301011866</v>
      </c>
      <c r="D425" s="801">
        <v>4680115884878</v>
      </c>
      <c r="E425" s="802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7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4"/>
      <c r="R425" s="804"/>
      <c r="S425" s="804"/>
      <c r="T425" s="805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2">
        <v>4301011868</v>
      </c>
      <c r="D426" s="801">
        <v>4680115884861</v>
      </c>
      <c r="E426" s="802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4"/>
      <c r="R426" s="804"/>
      <c r="S426" s="804"/>
      <c r="T426" s="805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71</v>
      </c>
      <c r="Q427" s="809"/>
      <c r="R427" s="809"/>
      <c r="S427" s="809"/>
      <c r="T427" s="809"/>
      <c r="U427" s="809"/>
      <c r="V427" s="810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33.333333333333336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34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0.73949999999999994</v>
      </c>
      <c r="AA427" s="800"/>
      <c r="AB427" s="800"/>
      <c r="AC427" s="800"/>
    </row>
    <row r="428" spans="1:68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71</v>
      </c>
      <c r="Q428" s="809"/>
      <c r="R428" s="809"/>
      <c r="S428" s="809"/>
      <c r="T428" s="809"/>
      <c r="U428" s="809"/>
      <c r="V428" s="810"/>
      <c r="W428" s="38" t="s">
        <v>69</v>
      </c>
      <c r="X428" s="799">
        <f>IFERROR(SUM(X416:X426),"0")</f>
        <v>500</v>
      </c>
      <c r="Y428" s="799">
        <f>IFERROR(SUM(Y416:Y426),"0")</f>
        <v>510</v>
      </c>
      <c r="Z428" s="38"/>
      <c r="AA428" s="800"/>
      <c r="AB428" s="800"/>
      <c r="AC428" s="800"/>
    </row>
    <row r="429" spans="1:68" ht="14.25" customHeight="1" x14ac:dyDescent="0.25">
      <c r="A429" s="821" t="s">
        <v>165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2">
        <v>4301020178</v>
      </c>
      <c r="D430" s="801">
        <v>4607091383980</v>
      </c>
      <c r="E430" s="802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5"/>
      <c r="V430" s="35"/>
      <c r="W430" s="36" t="s">
        <v>69</v>
      </c>
      <c r="X430" s="797">
        <v>0</v>
      </c>
      <c r="Y430" s="798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2">
        <v>4301020179</v>
      </c>
      <c r="D431" s="801">
        <v>4607091384178</v>
      </c>
      <c r="E431" s="802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71</v>
      </c>
      <c r="Q432" s="809"/>
      <c r="R432" s="809"/>
      <c r="S432" s="809"/>
      <c r="T432" s="809"/>
      <c r="U432" s="809"/>
      <c r="V432" s="810"/>
      <c r="W432" s="38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71</v>
      </c>
      <c r="Q433" s="809"/>
      <c r="R433" s="809"/>
      <c r="S433" s="809"/>
      <c r="T433" s="809"/>
      <c r="U433" s="809"/>
      <c r="V433" s="810"/>
      <c r="W433" s="38" t="s">
        <v>69</v>
      </c>
      <c r="X433" s="799">
        <f>IFERROR(SUM(X430:X431),"0")</f>
        <v>0</v>
      </c>
      <c r="Y433" s="799">
        <f>IFERROR(SUM(Y430:Y431),"0")</f>
        <v>0</v>
      </c>
      <c r="Z433" s="38"/>
      <c r="AA433" s="800"/>
      <c r="AB433" s="800"/>
      <c r="AC433" s="800"/>
    </row>
    <row r="434" spans="1:68" ht="14.25" customHeight="1" x14ac:dyDescent="0.25">
      <c r="A434" s="821" t="s">
        <v>73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2">
        <v>4301051903</v>
      </c>
      <c r="D435" s="801">
        <v>4607091383928</v>
      </c>
      <c r="E435" s="802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47" t="s">
        <v>694</v>
      </c>
      <c r="Q435" s="804"/>
      <c r="R435" s="804"/>
      <c r="S435" s="804"/>
      <c r="T435" s="805"/>
      <c r="U435" s="35"/>
      <c r="V435" s="35"/>
      <c r="W435" s="36" t="s">
        <v>69</v>
      </c>
      <c r="X435" s="797">
        <v>0</v>
      </c>
      <c r="Y435" s="798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2">
        <v>4301051897</v>
      </c>
      <c r="D436" s="801">
        <v>4607091384260</v>
      </c>
      <c r="E436" s="802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62" t="s">
        <v>698</v>
      </c>
      <c r="Q436" s="804"/>
      <c r="R436" s="804"/>
      <c r="S436" s="804"/>
      <c r="T436" s="805"/>
      <c r="U436" s="35"/>
      <c r="V436" s="35"/>
      <c r="W436" s="36" t="s">
        <v>69</v>
      </c>
      <c r="X436" s="797">
        <v>0</v>
      </c>
      <c r="Y436" s="79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71</v>
      </c>
      <c r="Q437" s="809"/>
      <c r="R437" s="809"/>
      <c r="S437" s="809"/>
      <c r="T437" s="809"/>
      <c r="U437" s="809"/>
      <c r="V437" s="810"/>
      <c r="W437" s="38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71</v>
      </c>
      <c r="Q438" s="809"/>
      <c r="R438" s="809"/>
      <c r="S438" s="809"/>
      <c r="T438" s="809"/>
      <c r="U438" s="809"/>
      <c r="V438" s="810"/>
      <c r="W438" s="38" t="s">
        <v>69</v>
      </c>
      <c r="X438" s="799">
        <f>IFERROR(SUM(X435:X436),"0")</f>
        <v>0</v>
      </c>
      <c r="Y438" s="799">
        <f>IFERROR(SUM(Y435:Y436),"0")</f>
        <v>0</v>
      </c>
      <c r="Z438" s="38"/>
      <c r="AA438" s="800"/>
      <c r="AB438" s="800"/>
      <c r="AC438" s="800"/>
    </row>
    <row r="439" spans="1:68" ht="14.25" customHeight="1" x14ac:dyDescent="0.25">
      <c r="A439" s="821" t="s">
        <v>207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2">
        <v>4301060439</v>
      </c>
      <c r="D440" s="801">
        <v>4607091384673</v>
      </c>
      <c r="E440" s="802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38" t="s">
        <v>702</v>
      </c>
      <c r="Q440" s="804"/>
      <c r="R440" s="804"/>
      <c r="S440" s="804"/>
      <c r="T440" s="805"/>
      <c r="U440" s="35"/>
      <c r="V440" s="35"/>
      <c r="W440" s="36" t="s">
        <v>69</v>
      </c>
      <c r="X440" s="797">
        <v>0</v>
      </c>
      <c r="Y440" s="79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71</v>
      </c>
      <c r="Q441" s="809"/>
      <c r="R441" s="809"/>
      <c r="S441" s="809"/>
      <c r="T441" s="809"/>
      <c r="U441" s="809"/>
      <c r="V441" s="810"/>
      <c r="W441" s="38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71</v>
      </c>
      <c r="Q442" s="809"/>
      <c r="R442" s="809"/>
      <c r="S442" s="809"/>
      <c r="T442" s="809"/>
      <c r="U442" s="809"/>
      <c r="V442" s="810"/>
      <c r="W442" s="38" t="s">
        <v>69</v>
      </c>
      <c r="X442" s="799">
        <f>IFERROR(SUM(X440:X440),"0")</f>
        <v>0</v>
      </c>
      <c r="Y442" s="799">
        <f>IFERROR(SUM(Y440:Y440),"0")</f>
        <v>0</v>
      </c>
      <c r="Z442" s="38"/>
      <c r="AA442" s="800"/>
      <c r="AB442" s="800"/>
      <c r="AC442" s="800"/>
    </row>
    <row r="443" spans="1:68" ht="16.5" customHeight="1" x14ac:dyDescent="0.25">
      <c r="A443" s="844" t="s">
        <v>704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customHeight="1" x14ac:dyDescent="0.25">
      <c r="A444" s="821" t="s">
        <v>113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2">
        <v>4301011483</v>
      </c>
      <c r="D445" s="801">
        <v>4680115881907</v>
      </c>
      <c r="E445" s="802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2">
        <v>4301011873</v>
      </c>
      <c r="D446" s="801">
        <v>4680115881907</v>
      </c>
      <c r="E446" s="802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2">
        <v>4301011655</v>
      </c>
      <c r="D447" s="801">
        <v>4680115883925</v>
      </c>
      <c r="E447" s="802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2">
        <v>4301011872</v>
      </c>
      <c r="D448" s="801">
        <v>4680115883925</v>
      </c>
      <c r="E448" s="802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2">
        <v>4301011312</v>
      </c>
      <c r="D449" s="801">
        <v>4607091384192</v>
      </c>
      <c r="E449" s="802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4"/>
      <c r="R449" s="804"/>
      <c r="S449" s="804"/>
      <c r="T449" s="805"/>
      <c r="U449" s="35"/>
      <c r="V449" s="35"/>
      <c r="W449" s="36" t="s">
        <v>69</v>
      </c>
      <c r="X449" s="797">
        <v>0</v>
      </c>
      <c r="Y449" s="798">
        <f t="shared" si="92"/>
        <v>0</v>
      </c>
      <c r="Z449" s="37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2">
        <v>4301011874</v>
      </c>
      <c r="D450" s="801">
        <v>4680115884892</v>
      </c>
      <c r="E450" s="802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4"/>
      <c r="R450" s="804"/>
      <c r="S450" s="804"/>
      <c r="T450" s="805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2">
        <v>4301011875</v>
      </c>
      <c r="D451" s="801">
        <v>4680115884885</v>
      </c>
      <c r="E451" s="802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2">
        <v>4301011871</v>
      </c>
      <c r="D452" s="801">
        <v>4680115884908</v>
      </c>
      <c r="E452" s="802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71</v>
      </c>
      <c r="Q453" s="809"/>
      <c r="R453" s="809"/>
      <c r="S453" s="809"/>
      <c r="T453" s="809"/>
      <c r="U453" s="809"/>
      <c r="V453" s="810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71</v>
      </c>
      <c r="Q454" s="809"/>
      <c r="R454" s="809"/>
      <c r="S454" s="809"/>
      <c r="T454" s="809"/>
      <c r="U454" s="809"/>
      <c r="V454" s="810"/>
      <c r="W454" s="38" t="s">
        <v>69</v>
      </c>
      <c r="X454" s="799">
        <f>IFERROR(SUM(X445:X452),"0")</f>
        <v>0</v>
      </c>
      <c r="Y454" s="799">
        <f>IFERROR(SUM(Y445:Y452),"0")</f>
        <v>0</v>
      </c>
      <c r="Z454" s="38"/>
      <c r="AA454" s="800"/>
      <c r="AB454" s="800"/>
      <c r="AC454" s="800"/>
    </row>
    <row r="455" spans="1:68" ht="14.25" customHeight="1" x14ac:dyDescent="0.25">
      <c r="A455" s="821" t="s">
        <v>64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2">
        <v>4301031303</v>
      </c>
      <c r="D456" s="801">
        <v>4607091384802</v>
      </c>
      <c r="E456" s="802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5"/>
      <c r="V456" s="35"/>
      <c r="W456" s="36" t="s">
        <v>69</v>
      </c>
      <c r="X456" s="797">
        <v>0</v>
      </c>
      <c r="Y456" s="79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2">
        <v>4301031304</v>
      </c>
      <c r="D457" s="801">
        <v>4607091384826</v>
      </c>
      <c r="E457" s="802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71</v>
      </c>
      <c r="Q458" s="809"/>
      <c r="R458" s="809"/>
      <c r="S458" s="809"/>
      <c r="T458" s="809"/>
      <c r="U458" s="809"/>
      <c r="V458" s="810"/>
      <c r="W458" s="38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71</v>
      </c>
      <c r="Q459" s="809"/>
      <c r="R459" s="809"/>
      <c r="S459" s="809"/>
      <c r="T459" s="809"/>
      <c r="U459" s="809"/>
      <c r="V459" s="810"/>
      <c r="W459" s="38" t="s">
        <v>69</v>
      </c>
      <c r="X459" s="799">
        <f>IFERROR(SUM(X456:X457),"0")</f>
        <v>0</v>
      </c>
      <c r="Y459" s="799">
        <f>IFERROR(SUM(Y456:Y457),"0")</f>
        <v>0</v>
      </c>
      <c r="Z459" s="38"/>
      <c r="AA459" s="800"/>
      <c r="AB459" s="800"/>
      <c r="AC459" s="800"/>
    </row>
    <row r="460" spans="1:68" ht="14.25" customHeight="1" x14ac:dyDescent="0.25">
      <c r="A460" s="821" t="s">
        <v>73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2">
        <v>4301051899</v>
      </c>
      <c r="D461" s="801">
        <v>4607091384246</v>
      </c>
      <c r="E461" s="802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57" t="s">
        <v>730</v>
      </c>
      <c r="Q461" s="804"/>
      <c r="R461" s="804"/>
      <c r="S461" s="804"/>
      <c r="T461" s="805"/>
      <c r="U461" s="35"/>
      <c r="V461" s="35"/>
      <c r="W461" s="36" t="s">
        <v>69</v>
      </c>
      <c r="X461" s="797">
        <v>0</v>
      </c>
      <c r="Y461" s="79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2">
        <v>4301051901</v>
      </c>
      <c r="D462" s="801">
        <v>4680115881976</v>
      </c>
      <c r="E462" s="802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94" t="s">
        <v>734</v>
      </c>
      <c r="Q462" s="804"/>
      <c r="R462" s="804"/>
      <c r="S462" s="804"/>
      <c r="T462" s="805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2">
        <v>4301051634</v>
      </c>
      <c r="D463" s="801">
        <v>4607091384253</v>
      </c>
      <c r="E463" s="802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2">
        <v>4301051297</v>
      </c>
      <c r="D464" s="801">
        <v>4607091384253</v>
      </c>
      <c r="E464" s="802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2">
        <v>4301051444</v>
      </c>
      <c r="D465" s="801">
        <v>4680115881969</v>
      </c>
      <c r="E465" s="802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71</v>
      </c>
      <c r="Q466" s="809"/>
      <c r="R466" s="809"/>
      <c r="S466" s="809"/>
      <c r="T466" s="809"/>
      <c r="U466" s="809"/>
      <c r="V466" s="810"/>
      <c r="W466" s="38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71</v>
      </c>
      <c r="Q467" s="809"/>
      <c r="R467" s="809"/>
      <c r="S467" s="809"/>
      <c r="T467" s="809"/>
      <c r="U467" s="809"/>
      <c r="V467" s="810"/>
      <c r="W467" s="38" t="s">
        <v>69</v>
      </c>
      <c r="X467" s="799">
        <f>IFERROR(SUM(X461:X465),"0")</f>
        <v>0</v>
      </c>
      <c r="Y467" s="799">
        <f>IFERROR(SUM(Y461:Y465),"0")</f>
        <v>0</v>
      </c>
      <c r="Z467" s="38"/>
      <c r="AA467" s="800"/>
      <c r="AB467" s="800"/>
      <c r="AC467" s="800"/>
    </row>
    <row r="468" spans="1:68" ht="14.25" customHeight="1" x14ac:dyDescent="0.25">
      <c r="A468" s="821" t="s">
        <v>207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2">
        <v>4301060441</v>
      </c>
      <c r="D469" s="801">
        <v>4607091389357</v>
      </c>
      <c r="E469" s="802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53" t="s">
        <v>746</v>
      </c>
      <c r="Q469" s="804"/>
      <c r="R469" s="804"/>
      <c r="S469" s="804"/>
      <c r="T469" s="805"/>
      <c r="U469" s="35"/>
      <c r="V469" s="35"/>
      <c r="W469" s="36" t="s">
        <v>69</v>
      </c>
      <c r="X469" s="797">
        <v>0</v>
      </c>
      <c r="Y469" s="79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71</v>
      </c>
      <c r="Q470" s="809"/>
      <c r="R470" s="809"/>
      <c r="S470" s="809"/>
      <c r="T470" s="809"/>
      <c r="U470" s="809"/>
      <c r="V470" s="810"/>
      <c r="W470" s="38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71</v>
      </c>
      <c r="Q471" s="809"/>
      <c r="R471" s="809"/>
      <c r="S471" s="809"/>
      <c r="T471" s="809"/>
      <c r="U471" s="809"/>
      <c r="V471" s="810"/>
      <c r="W471" s="38" t="s">
        <v>69</v>
      </c>
      <c r="X471" s="799">
        <f>IFERROR(SUM(X469:X469),"0")</f>
        <v>0</v>
      </c>
      <c r="Y471" s="799">
        <f>IFERROR(SUM(Y469:Y469),"0")</f>
        <v>0</v>
      </c>
      <c r="Z471" s="38"/>
      <c r="AA471" s="800"/>
      <c r="AB471" s="800"/>
      <c r="AC471" s="800"/>
    </row>
    <row r="472" spans="1:68" ht="27.75" customHeight="1" x14ac:dyDescent="0.2">
      <c r="A472" s="823" t="s">
        <v>748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9"/>
      <c r="AB472" s="49"/>
      <c r="AC472" s="49"/>
    </row>
    <row r="473" spans="1:68" ht="16.5" customHeight="1" x14ac:dyDescent="0.25">
      <c r="A473" s="844" t="s">
        <v>749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customHeight="1" x14ac:dyDescent="0.25">
      <c r="A474" s="821" t="s">
        <v>113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2">
        <v>4301011428</v>
      </c>
      <c r="D475" s="801">
        <v>4607091389708</v>
      </c>
      <c r="E475" s="802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71</v>
      </c>
      <c r="Q476" s="809"/>
      <c r="R476" s="809"/>
      <c r="S476" s="809"/>
      <c r="T476" s="809"/>
      <c r="U476" s="809"/>
      <c r="V476" s="810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71</v>
      </c>
      <c r="Q477" s="809"/>
      <c r="R477" s="809"/>
      <c r="S477" s="809"/>
      <c r="T477" s="809"/>
      <c r="U477" s="809"/>
      <c r="V477" s="810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customHeight="1" x14ac:dyDescent="0.25">
      <c r="A478" s="821" t="s">
        <v>64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2">
        <v>4301031405</v>
      </c>
      <c r="D479" s="801">
        <v>4680115886100</v>
      </c>
      <c r="E479" s="802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46" t="s">
        <v>755</v>
      </c>
      <c r="Q479" s="804"/>
      <c r="R479" s="804"/>
      <c r="S479" s="804"/>
      <c r="T479" s="805"/>
      <c r="U479" s="35"/>
      <c r="V479" s="35"/>
      <c r="W479" s="36" t="s">
        <v>69</v>
      </c>
      <c r="X479" s="797">
        <v>0</v>
      </c>
      <c r="Y479" s="79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2">
        <v>4301031406</v>
      </c>
      <c r="D480" s="801">
        <v>4680115886117</v>
      </c>
      <c r="E480" s="802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4" t="s">
        <v>759</v>
      </c>
      <c r="Q480" s="804"/>
      <c r="R480" s="804"/>
      <c r="S480" s="804"/>
      <c r="T480" s="805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2">
        <v>4301031382</v>
      </c>
      <c r="D481" s="801">
        <v>4680115886117</v>
      </c>
      <c r="E481" s="802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6" t="s">
        <v>759</v>
      </c>
      <c r="Q481" s="804"/>
      <c r="R481" s="804"/>
      <c r="S481" s="804"/>
      <c r="T481" s="805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2">
        <v>4301031325</v>
      </c>
      <c r="D482" s="801">
        <v>4607091389746</v>
      </c>
      <c r="E482" s="802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5"/>
      <c r="V482" s="35"/>
      <c r="W482" s="36" t="s">
        <v>69</v>
      </c>
      <c r="X482" s="797">
        <v>0</v>
      </c>
      <c r="Y482" s="79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2">
        <v>4301031356</v>
      </c>
      <c r="D483" s="801">
        <v>4607091389746</v>
      </c>
      <c r="E483" s="802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2">
        <v>4301031335</v>
      </c>
      <c r="D484" s="801">
        <v>4680115883147</v>
      </c>
      <c r="E484" s="802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2">
        <v>4301031366</v>
      </c>
      <c r="D485" s="801">
        <v>4680115883147</v>
      </c>
      <c r="E485" s="802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84" t="s">
        <v>769</v>
      </c>
      <c r="Q485" s="804"/>
      <c r="R485" s="804"/>
      <c r="S485" s="804"/>
      <c r="T485" s="805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2">
        <v>4301031330</v>
      </c>
      <c r="D486" s="801">
        <v>4607091384338</v>
      </c>
      <c r="E486" s="802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2">
        <v>4301031362</v>
      </c>
      <c r="D487" s="801">
        <v>4607091384338</v>
      </c>
      <c r="E487" s="802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2">
        <v>4301031374</v>
      </c>
      <c r="D488" s="801">
        <v>4680115883154</v>
      </c>
      <c r="E488" s="802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5" t="s">
        <v>775</v>
      </c>
      <c r="Q488" s="804"/>
      <c r="R488" s="804"/>
      <c r="S488" s="804"/>
      <c r="T488" s="805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2">
        <v>4301031336</v>
      </c>
      <c r="D489" s="801">
        <v>4680115883154</v>
      </c>
      <c r="E489" s="802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4"/>
      <c r="R489" s="804"/>
      <c r="S489" s="804"/>
      <c r="T489" s="805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2">
        <v>4301031331</v>
      </c>
      <c r="D490" s="801">
        <v>4607091389524</v>
      </c>
      <c r="E490" s="802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2">
        <v>4301031361</v>
      </c>
      <c r="D491" s="801">
        <v>4607091389524</v>
      </c>
      <c r="E491" s="802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2">
        <v>4301031337</v>
      </c>
      <c r="D492" s="801">
        <v>4680115883161</v>
      </c>
      <c r="E492" s="802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2">
        <v>4301031364</v>
      </c>
      <c r="D493" s="801">
        <v>4680115883161</v>
      </c>
      <c r="E493" s="802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5" t="s">
        <v>785</v>
      </c>
      <c r="Q493" s="804"/>
      <c r="R493" s="804"/>
      <c r="S493" s="804"/>
      <c r="T493" s="805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2">
        <v>4301031333</v>
      </c>
      <c r="D494" s="801">
        <v>4607091389531</v>
      </c>
      <c r="E494" s="802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2">
        <v>4301031358</v>
      </c>
      <c r="D495" s="801">
        <v>4607091389531</v>
      </c>
      <c r="E495" s="802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2">
        <v>4301031360</v>
      </c>
      <c r="D496" s="801">
        <v>4607091384345</v>
      </c>
      <c r="E496" s="802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2">
        <v>4301031255</v>
      </c>
      <c r="D497" s="801">
        <v>4680115883185</v>
      </c>
      <c r="E497" s="802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2">
        <v>4301031338</v>
      </c>
      <c r="D498" s="801">
        <v>4680115883185</v>
      </c>
      <c r="E498" s="802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4"/>
      <c r="R498" s="804"/>
      <c r="S498" s="804"/>
      <c r="T498" s="805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2">
        <v>4301031368</v>
      </c>
      <c r="D499" s="801">
        <v>4680115883185</v>
      </c>
      <c r="E499" s="802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56" t="s">
        <v>797</v>
      </c>
      <c r="Q499" s="804"/>
      <c r="R499" s="804"/>
      <c r="S499" s="804"/>
      <c r="T499" s="805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71</v>
      </c>
      <c r="Q500" s="809"/>
      <c r="R500" s="809"/>
      <c r="S500" s="809"/>
      <c r="T500" s="809"/>
      <c r="U500" s="809"/>
      <c r="V500" s="810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71</v>
      </c>
      <c r="Q501" s="809"/>
      <c r="R501" s="809"/>
      <c r="S501" s="809"/>
      <c r="T501" s="809"/>
      <c r="U501" s="809"/>
      <c r="V501" s="810"/>
      <c r="W501" s="38" t="s">
        <v>69</v>
      </c>
      <c r="X501" s="799">
        <f>IFERROR(SUM(X479:X499),"0")</f>
        <v>0</v>
      </c>
      <c r="Y501" s="799">
        <f>IFERROR(SUM(Y479:Y499),"0")</f>
        <v>0</v>
      </c>
      <c r="Z501" s="38"/>
      <c r="AA501" s="800"/>
      <c r="AB501" s="800"/>
      <c r="AC501" s="800"/>
    </row>
    <row r="502" spans="1:68" ht="14.25" customHeight="1" x14ac:dyDescent="0.25">
      <c r="A502" s="821" t="s">
        <v>73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2">
        <v>4301051284</v>
      </c>
      <c r="D503" s="801">
        <v>4607091384352</v>
      </c>
      <c r="E503" s="802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2">
        <v>4301051431</v>
      </c>
      <c r="D504" s="801">
        <v>4607091389654</v>
      </c>
      <c r="E504" s="802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71</v>
      </c>
      <c r="Q505" s="809"/>
      <c r="R505" s="809"/>
      <c r="S505" s="809"/>
      <c r="T505" s="809"/>
      <c r="U505" s="809"/>
      <c r="V505" s="810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71</v>
      </c>
      <c r="Q506" s="809"/>
      <c r="R506" s="809"/>
      <c r="S506" s="809"/>
      <c r="T506" s="809"/>
      <c r="U506" s="809"/>
      <c r="V506" s="810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customHeight="1" x14ac:dyDescent="0.25">
      <c r="A507" s="821" t="s">
        <v>102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2">
        <v>4301032045</v>
      </c>
      <c r="D508" s="801">
        <v>4680115884335</v>
      </c>
      <c r="E508" s="802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2">
        <v>4301170011</v>
      </c>
      <c r="D509" s="801">
        <v>4680115884113</v>
      </c>
      <c r="E509" s="802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71</v>
      </c>
      <c r="Q510" s="809"/>
      <c r="R510" s="809"/>
      <c r="S510" s="809"/>
      <c r="T510" s="809"/>
      <c r="U510" s="809"/>
      <c r="V510" s="810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71</v>
      </c>
      <c r="Q511" s="809"/>
      <c r="R511" s="809"/>
      <c r="S511" s="809"/>
      <c r="T511" s="809"/>
      <c r="U511" s="809"/>
      <c r="V511" s="810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customHeight="1" x14ac:dyDescent="0.25">
      <c r="A512" s="844" t="s">
        <v>812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customHeight="1" x14ac:dyDescent="0.25">
      <c r="A513" s="821" t="s">
        <v>165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2">
        <v>4301020315</v>
      </c>
      <c r="D514" s="801">
        <v>4607091389364</v>
      </c>
      <c r="E514" s="802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71</v>
      </c>
      <c r="Q515" s="809"/>
      <c r="R515" s="809"/>
      <c r="S515" s="809"/>
      <c r="T515" s="809"/>
      <c r="U515" s="809"/>
      <c r="V515" s="810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71</v>
      </c>
      <c r="Q516" s="809"/>
      <c r="R516" s="809"/>
      <c r="S516" s="809"/>
      <c r="T516" s="809"/>
      <c r="U516" s="809"/>
      <c r="V516" s="810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customHeight="1" x14ac:dyDescent="0.25">
      <c r="A517" s="821" t="s">
        <v>64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2">
        <v>4301031403</v>
      </c>
      <c r="D518" s="801">
        <v>4680115886094</v>
      </c>
      <c r="E518" s="802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39" t="s">
        <v>818</v>
      </c>
      <c r="Q518" s="804"/>
      <c r="R518" s="804"/>
      <c r="S518" s="804"/>
      <c r="T518" s="805"/>
      <c r="U518" s="35"/>
      <c r="V518" s="35"/>
      <c r="W518" s="36" t="s">
        <v>69</v>
      </c>
      <c r="X518" s="797">
        <v>0</v>
      </c>
      <c r="Y518" s="79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2">
        <v>4301031363</v>
      </c>
      <c r="D519" s="801">
        <v>4607091389425</v>
      </c>
      <c r="E519" s="802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2">
        <v>4301031373</v>
      </c>
      <c r="D520" s="801">
        <v>4680115880771</v>
      </c>
      <c r="E520" s="802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25" t="s">
        <v>825</v>
      </c>
      <c r="Q520" s="804"/>
      <c r="R520" s="804"/>
      <c r="S520" s="804"/>
      <c r="T520" s="805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2">
        <v>4301031327</v>
      </c>
      <c r="D521" s="801">
        <v>4607091389500</v>
      </c>
      <c r="E521" s="802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2">
        <v>4301031359</v>
      </c>
      <c r="D522" s="801">
        <v>4607091389500</v>
      </c>
      <c r="E522" s="802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71</v>
      </c>
      <c r="Q523" s="809"/>
      <c r="R523" s="809"/>
      <c r="S523" s="809"/>
      <c r="T523" s="809"/>
      <c r="U523" s="809"/>
      <c r="V523" s="810"/>
      <c r="W523" s="38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71</v>
      </c>
      <c r="Q524" s="809"/>
      <c r="R524" s="809"/>
      <c r="S524" s="809"/>
      <c r="T524" s="809"/>
      <c r="U524" s="809"/>
      <c r="V524" s="810"/>
      <c r="W524" s="38" t="s">
        <v>69</v>
      </c>
      <c r="X524" s="799">
        <f>IFERROR(SUM(X518:X522),"0")</f>
        <v>0</v>
      </c>
      <c r="Y524" s="799">
        <f>IFERROR(SUM(Y518:Y522),"0")</f>
        <v>0</v>
      </c>
      <c r="Z524" s="38"/>
      <c r="AA524" s="800"/>
      <c r="AB524" s="800"/>
      <c r="AC524" s="800"/>
    </row>
    <row r="525" spans="1:68" ht="14.25" customHeight="1" x14ac:dyDescent="0.25">
      <c r="A525" s="821" t="s">
        <v>102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2">
        <v>4301032046</v>
      </c>
      <c r="D526" s="801">
        <v>4680115884359</v>
      </c>
      <c r="E526" s="802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71</v>
      </c>
      <c r="Q527" s="809"/>
      <c r="R527" s="809"/>
      <c r="S527" s="809"/>
      <c r="T527" s="809"/>
      <c r="U527" s="809"/>
      <c r="V527" s="810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71</v>
      </c>
      <c r="Q528" s="809"/>
      <c r="R528" s="809"/>
      <c r="S528" s="809"/>
      <c r="T528" s="809"/>
      <c r="U528" s="809"/>
      <c r="V528" s="810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customHeight="1" x14ac:dyDescent="0.25">
      <c r="A529" s="821" t="s">
        <v>832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2">
        <v>4301040357</v>
      </c>
      <c r="D530" s="801">
        <v>4680115884564</v>
      </c>
      <c r="E530" s="802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71</v>
      </c>
      <c r="Q531" s="809"/>
      <c r="R531" s="809"/>
      <c r="S531" s="809"/>
      <c r="T531" s="809"/>
      <c r="U531" s="809"/>
      <c r="V531" s="810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71</v>
      </c>
      <c r="Q532" s="809"/>
      <c r="R532" s="809"/>
      <c r="S532" s="809"/>
      <c r="T532" s="809"/>
      <c r="U532" s="809"/>
      <c r="V532" s="810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customHeight="1" x14ac:dyDescent="0.25">
      <c r="A533" s="844" t="s">
        <v>836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customHeight="1" x14ac:dyDescent="0.25">
      <c r="A534" s="821" t="s">
        <v>64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2">
        <v>4301031294</v>
      </c>
      <c r="D535" s="801">
        <v>4680115885189</v>
      </c>
      <c r="E535" s="802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2">
        <v>4301031293</v>
      </c>
      <c r="D536" s="801">
        <v>4680115885172</v>
      </c>
      <c r="E536" s="802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2">
        <v>4301031291</v>
      </c>
      <c r="D537" s="801">
        <v>4680115885110</v>
      </c>
      <c r="E537" s="802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4"/>
      <c r="R537" s="804"/>
      <c r="S537" s="804"/>
      <c r="T537" s="805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2">
        <v>4301031347</v>
      </c>
      <c r="D538" s="801">
        <v>4680115885110</v>
      </c>
      <c r="E538" s="802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39" t="s">
        <v>846</v>
      </c>
      <c r="Q538" s="804"/>
      <c r="R538" s="804"/>
      <c r="S538" s="804"/>
      <c r="T538" s="805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2">
        <v>4301031416</v>
      </c>
      <c r="D539" s="801">
        <v>4680115885219</v>
      </c>
      <c r="E539" s="802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82" t="s">
        <v>849</v>
      </c>
      <c r="Q539" s="804"/>
      <c r="R539" s="804"/>
      <c r="S539" s="804"/>
      <c r="T539" s="805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2">
        <v>4301031329</v>
      </c>
      <c r="D540" s="801">
        <v>4680115885219</v>
      </c>
      <c r="E540" s="802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4"/>
      <c r="R540" s="804"/>
      <c r="S540" s="804"/>
      <c r="T540" s="805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71</v>
      </c>
      <c r="Q541" s="809"/>
      <c r="R541" s="809"/>
      <c r="S541" s="809"/>
      <c r="T541" s="809"/>
      <c r="U541" s="809"/>
      <c r="V541" s="810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71</v>
      </c>
      <c r="Q542" s="809"/>
      <c r="R542" s="809"/>
      <c r="S542" s="809"/>
      <c r="T542" s="809"/>
      <c r="U542" s="809"/>
      <c r="V542" s="810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customHeight="1" x14ac:dyDescent="0.25">
      <c r="A543" s="844" t="s">
        <v>852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customHeight="1" x14ac:dyDescent="0.25">
      <c r="A544" s="821" t="s">
        <v>64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2">
        <v>4301031261</v>
      </c>
      <c r="D545" s="801">
        <v>4680115885103</v>
      </c>
      <c r="E545" s="802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71</v>
      </c>
      <c r="Q546" s="809"/>
      <c r="R546" s="809"/>
      <c r="S546" s="809"/>
      <c r="T546" s="809"/>
      <c r="U546" s="809"/>
      <c r="V546" s="810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71</v>
      </c>
      <c r="Q547" s="809"/>
      <c r="R547" s="809"/>
      <c r="S547" s="809"/>
      <c r="T547" s="809"/>
      <c r="U547" s="809"/>
      <c r="V547" s="810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customHeight="1" x14ac:dyDescent="0.2">
      <c r="A548" s="823" t="s">
        <v>856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9"/>
      <c r="AB548" s="49"/>
      <c r="AC548" s="49"/>
    </row>
    <row r="549" spans="1:68" ht="16.5" customHeight="1" x14ac:dyDescent="0.25">
      <c r="A549" s="844" t="s">
        <v>856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customHeight="1" x14ac:dyDescent="0.25">
      <c r="A550" s="821" t="s">
        <v>113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2">
        <v>4301011795</v>
      </c>
      <c r="D551" s="801">
        <v>4607091389067</v>
      </c>
      <c r="E551" s="802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2">
        <v>4301011961</v>
      </c>
      <c r="D552" s="801">
        <v>4680115885271</v>
      </c>
      <c r="E552" s="802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2">
        <v>4301011774</v>
      </c>
      <c r="D553" s="801">
        <v>4680115884502</v>
      </c>
      <c r="E553" s="802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2">
        <v>4301011771</v>
      </c>
      <c r="D554" s="801">
        <v>4607091389104</v>
      </c>
      <c r="E554" s="802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5"/>
      <c r="V554" s="35"/>
      <c r="W554" s="36" t="s">
        <v>69</v>
      </c>
      <c r="X554" s="797">
        <v>0</v>
      </c>
      <c r="Y554" s="798">
        <f t="shared" si="109"/>
        <v>0</v>
      </c>
      <c r="Z554" s="37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2">
        <v>4301011799</v>
      </c>
      <c r="D555" s="801">
        <v>4680115884519</v>
      </c>
      <c r="E555" s="802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2">
        <v>4301011376</v>
      </c>
      <c r="D556" s="801">
        <v>4680115885226</v>
      </c>
      <c r="E556" s="802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5"/>
      <c r="V556" s="35"/>
      <c r="W556" s="36" t="s">
        <v>69</v>
      </c>
      <c r="X556" s="797">
        <v>0</v>
      </c>
      <c r="Y556" s="798">
        <f t="shared" si="109"/>
        <v>0</v>
      </c>
      <c r="Z556" s="37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2">
        <v>4301011778</v>
      </c>
      <c r="D557" s="801">
        <v>4680115880603</v>
      </c>
      <c r="E557" s="802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2">
        <v>4301012035</v>
      </c>
      <c r="D558" s="801">
        <v>4680115880603</v>
      </c>
      <c r="E558" s="802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2">
        <v>4301012036</v>
      </c>
      <c r="D559" s="801">
        <v>4680115882782</v>
      </c>
      <c r="E559" s="802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2">
        <v>4301012050</v>
      </c>
      <c r="D560" s="801">
        <v>4680115885479</v>
      </c>
      <c r="E560" s="802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38" t="s">
        <v>881</v>
      </c>
      <c r="Q560" s="804"/>
      <c r="R560" s="804"/>
      <c r="S560" s="804"/>
      <c r="T560" s="805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2">
        <v>4301011784</v>
      </c>
      <c r="D561" s="801">
        <v>4607091389982</v>
      </c>
      <c r="E561" s="802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2">
        <v>4301012034</v>
      </c>
      <c r="D562" s="801">
        <v>4607091389982</v>
      </c>
      <c r="E562" s="802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2">
        <v>4301012057</v>
      </c>
      <c r="D563" s="801">
        <v>4680115886483</v>
      </c>
      <c r="E563" s="802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197" t="s">
        <v>887</v>
      </c>
      <c r="Q563" s="804"/>
      <c r="R563" s="804"/>
      <c r="S563" s="804"/>
      <c r="T563" s="805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2">
        <v>4301012058</v>
      </c>
      <c r="D564" s="801">
        <v>4680115886490</v>
      </c>
      <c r="E564" s="802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0" t="s">
        <v>890</v>
      </c>
      <c r="Q564" s="804"/>
      <c r="R564" s="804"/>
      <c r="S564" s="804"/>
      <c r="T564" s="805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2">
        <v>4301012055</v>
      </c>
      <c r="D565" s="801">
        <v>4680115886469</v>
      </c>
      <c r="E565" s="802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209" t="s">
        <v>893</v>
      </c>
      <c r="Q565" s="804"/>
      <c r="R565" s="804"/>
      <c r="S565" s="804"/>
      <c r="T565" s="805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71</v>
      </c>
      <c r="Q566" s="809"/>
      <c r="R566" s="809"/>
      <c r="S566" s="809"/>
      <c r="T566" s="809"/>
      <c r="U566" s="809"/>
      <c r="V566" s="810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71</v>
      </c>
      <c r="Q567" s="809"/>
      <c r="R567" s="809"/>
      <c r="S567" s="809"/>
      <c r="T567" s="809"/>
      <c r="U567" s="809"/>
      <c r="V567" s="810"/>
      <c r="W567" s="38" t="s">
        <v>69</v>
      </c>
      <c r="X567" s="799">
        <f>IFERROR(SUM(X551:X565),"0")</f>
        <v>0</v>
      </c>
      <c r="Y567" s="799">
        <f>IFERROR(SUM(Y551:Y565),"0")</f>
        <v>0</v>
      </c>
      <c r="Z567" s="38"/>
      <c r="AA567" s="800"/>
      <c r="AB567" s="800"/>
      <c r="AC567" s="800"/>
    </row>
    <row r="568" spans="1:68" ht="14.25" customHeight="1" x14ac:dyDescent="0.25">
      <c r="A568" s="821" t="s">
        <v>165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2">
        <v>4301020222</v>
      </c>
      <c r="D569" s="801">
        <v>4607091388930</v>
      </c>
      <c r="E569" s="802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4"/>
      <c r="R569" s="804"/>
      <c r="S569" s="804"/>
      <c r="T569" s="805"/>
      <c r="U569" s="35"/>
      <c r="V569" s="35"/>
      <c r="W569" s="36" t="s">
        <v>69</v>
      </c>
      <c r="X569" s="797">
        <v>0</v>
      </c>
      <c r="Y569" s="798">
        <f>IFERROR(IF(X569="",0,CEILING((X569/$H569),1)*$H569),"")</f>
        <v>0</v>
      </c>
      <c r="Z569" s="37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2">
        <v>4301020334</v>
      </c>
      <c r="D570" s="801">
        <v>4607091388930</v>
      </c>
      <c r="E570" s="802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191" t="s">
        <v>898</v>
      </c>
      <c r="Q570" s="804"/>
      <c r="R570" s="804"/>
      <c r="S570" s="804"/>
      <c r="T570" s="805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2">
        <v>4301020364</v>
      </c>
      <c r="D571" s="801">
        <v>4680115880054</v>
      </c>
      <c r="E571" s="802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2">
        <v>4301020385</v>
      </c>
      <c r="D572" s="801">
        <v>4680115880054</v>
      </c>
      <c r="E572" s="802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59" t="s">
        <v>903</v>
      </c>
      <c r="Q572" s="804"/>
      <c r="R572" s="804"/>
      <c r="S572" s="804"/>
      <c r="T572" s="805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2">
        <v>4301020206</v>
      </c>
      <c r="D573" s="801">
        <v>4680115880054</v>
      </c>
      <c r="E573" s="802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71</v>
      </c>
      <c r="Q574" s="809"/>
      <c r="R574" s="809"/>
      <c r="S574" s="809"/>
      <c r="T574" s="809"/>
      <c r="U574" s="809"/>
      <c r="V574" s="810"/>
      <c r="W574" s="38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71</v>
      </c>
      <c r="Q575" s="809"/>
      <c r="R575" s="809"/>
      <c r="S575" s="809"/>
      <c r="T575" s="809"/>
      <c r="U575" s="809"/>
      <c r="V575" s="810"/>
      <c r="W575" s="38" t="s">
        <v>69</v>
      </c>
      <c r="X575" s="799">
        <f>IFERROR(SUM(X569:X573),"0")</f>
        <v>0</v>
      </c>
      <c r="Y575" s="799">
        <f>IFERROR(SUM(Y569:Y573),"0")</f>
        <v>0</v>
      </c>
      <c r="Z575" s="38"/>
      <c r="AA575" s="800"/>
      <c r="AB575" s="800"/>
      <c r="AC575" s="800"/>
    </row>
    <row r="576" spans="1:68" ht="14.25" customHeight="1" x14ac:dyDescent="0.25">
      <c r="A576" s="821" t="s">
        <v>64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2">
        <v>4301031252</v>
      </c>
      <c r="D577" s="801">
        <v>4680115883116</v>
      </c>
      <c r="E577" s="802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4"/>
      <c r="R577" s="804"/>
      <c r="S577" s="804"/>
      <c r="T577" s="805"/>
      <c r="U577" s="35"/>
      <c r="V577" s="35"/>
      <c r="W577" s="36" t="s">
        <v>69</v>
      </c>
      <c r="X577" s="797">
        <v>0</v>
      </c>
      <c r="Y577" s="798">
        <f t="shared" ref="Y577:Y591" si="115">IFERROR(IF(X577="",0,CEILING((X577/$H577),1)*$H577),"")</f>
        <v>0</v>
      </c>
      <c r="Z577" s="37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2">
        <v>4301031349</v>
      </c>
      <c r="D578" s="801">
        <v>4680115883116</v>
      </c>
      <c r="E578" s="802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1156" t="s">
        <v>909</v>
      </c>
      <c r="Q578" s="804"/>
      <c r="R578" s="804"/>
      <c r="S578" s="804"/>
      <c r="T578" s="805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2">
        <v>4301031248</v>
      </c>
      <c r="D579" s="801">
        <v>4680115883093</v>
      </c>
      <c r="E579" s="802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4"/>
      <c r="R579" s="804"/>
      <c r="S579" s="804"/>
      <c r="T579" s="805"/>
      <c r="U579" s="35"/>
      <c r="V579" s="35"/>
      <c r="W579" s="36" t="s">
        <v>69</v>
      </c>
      <c r="X579" s="797">
        <v>0</v>
      </c>
      <c r="Y579" s="798">
        <f t="shared" si="115"/>
        <v>0</v>
      </c>
      <c r="Z579" s="37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2">
        <v>4301031350</v>
      </c>
      <c r="D580" s="801">
        <v>4680115883093</v>
      </c>
      <c r="E580" s="802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48" t="s">
        <v>915</v>
      </c>
      <c r="Q580" s="804"/>
      <c r="R580" s="804"/>
      <c r="S580" s="804"/>
      <c r="T580" s="805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2">
        <v>4301031250</v>
      </c>
      <c r="D581" s="801">
        <v>4680115883109</v>
      </c>
      <c r="E581" s="802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4"/>
      <c r="R581" s="804"/>
      <c r="S581" s="804"/>
      <c r="T581" s="805"/>
      <c r="U581" s="35"/>
      <c r="V581" s="35"/>
      <c r="W581" s="36" t="s">
        <v>69</v>
      </c>
      <c r="X581" s="797">
        <v>0</v>
      </c>
      <c r="Y581" s="798">
        <f t="shared" si="115"/>
        <v>0</v>
      </c>
      <c r="Z581" s="37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920</v>
      </c>
      <c r="C582" s="32">
        <v>4301031353</v>
      </c>
      <c r="D582" s="801">
        <v>4680115883109</v>
      </c>
      <c r="E582" s="802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1" t="s">
        <v>921</v>
      </c>
      <c r="Q582" s="804"/>
      <c r="R582" s="804"/>
      <c r="S582" s="804"/>
      <c r="T582" s="805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2">
        <v>4301031249</v>
      </c>
      <c r="D583" s="801">
        <v>4680115882072</v>
      </c>
      <c r="E583" s="802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4"/>
      <c r="R583" s="804"/>
      <c r="S583" s="804"/>
      <c r="T583" s="805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2">
        <v>4301031419</v>
      </c>
      <c r="D584" s="801">
        <v>4680115882072</v>
      </c>
      <c r="E584" s="802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47" t="s">
        <v>928</v>
      </c>
      <c r="Q584" s="804"/>
      <c r="R584" s="804"/>
      <c r="S584" s="804"/>
      <c r="T584" s="805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2">
        <v>4301031383</v>
      </c>
      <c r="D585" s="801">
        <v>4680115882072</v>
      </c>
      <c r="E585" s="802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2">
        <v>4301031251</v>
      </c>
      <c r="D586" s="801">
        <v>4680115882102</v>
      </c>
      <c r="E586" s="802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4"/>
      <c r="R586" s="804"/>
      <c r="S586" s="804"/>
      <c r="T586" s="805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932</v>
      </c>
      <c r="C587" s="32">
        <v>4301031418</v>
      </c>
      <c r="D587" s="801">
        <v>4680115882102</v>
      </c>
      <c r="E587" s="802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101" t="s">
        <v>933</v>
      </c>
      <c r="Q587" s="804"/>
      <c r="R587" s="804"/>
      <c r="S587" s="804"/>
      <c r="T587" s="805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2">
        <v>4301031385</v>
      </c>
      <c r="D588" s="801">
        <v>4680115882102</v>
      </c>
      <c r="E588" s="802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4"/>
      <c r="R588" s="804"/>
      <c r="S588" s="804"/>
      <c r="T588" s="805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2">
        <v>4301031253</v>
      </c>
      <c r="D589" s="801">
        <v>4680115882096</v>
      </c>
      <c r="E589" s="802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4"/>
      <c r="R589" s="804"/>
      <c r="S589" s="804"/>
      <c r="T589" s="805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937</v>
      </c>
      <c r="C590" s="32">
        <v>4301031417</v>
      </c>
      <c r="D590" s="801">
        <v>4680115882096</v>
      </c>
      <c r="E590" s="802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2" t="s">
        <v>938</v>
      </c>
      <c r="Q590" s="804"/>
      <c r="R590" s="804"/>
      <c r="S590" s="804"/>
      <c r="T590" s="805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2">
        <v>4301031384</v>
      </c>
      <c r="D591" s="801">
        <v>4680115882096</v>
      </c>
      <c r="E591" s="802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4"/>
      <c r="R591" s="804"/>
      <c r="S591" s="804"/>
      <c r="T591" s="805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71</v>
      </c>
      <c r="Q592" s="809"/>
      <c r="R592" s="809"/>
      <c r="S592" s="809"/>
      <c r="T592" s="809"/>
      <c r="U592" s="809"/>
      <c r="V592" s="810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71</v>
      </c>
      <c r="Q593" s="809"/>
      <c r="R593" s="809"/>
      <c r="S593" s="809"/>
      <c r="T593" s="809"/>
      <c r="U593" s="809"/>
      <c r="V593" s="810"/>
      <c r="W593" s="38" t="s">
        <v>69</v>
      </c>
      <c r="X593" s="799">
        <f>IFERROR(SUM(X577:X591),"0")</f>
        <v>0</v>
      </c>
      <c r="Y593" s="799">
        <f>IFERROR(SUM(Y577:Y591),"0")</f>
        <v>0</v>
      </c>
      <c r="Z593" s="38"/>
      <c r="AA593" s="800"/>
      <c r="AB593" s="800"/>
      <c r="AC593" s="800"/>
    </row>
    <row r="594" spans="1:68" ht="14.25" customHeight="1" x14ac:dyDescent="0.25">
      <c r="A594" s="821" t="s">
        <v>73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2">
        <v>4301051230</v>
      </c>
      <c r="D595" s="801">
        <v>4607091383409</v>
      </c>
      <c r="E595" s="802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2">
        <v>4301051231</v>
      </c>
      <c r="D596" s="801">
        <v>4607091383416</v>
      </c>
      <c r="E596" s="802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2">
        <v>4301051058</v>
      </c>
      <c r="D597" s="801">
        <v>4680115883536</v>
      </c>
      <c r="E597" s="802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71</v>
      </c>
      <c r="Q598" s="809"/>
      <c r="R598" s="809"/>
      <c r="S598" s="809"/>
      <c r="T598" s="809"/>
      <c r="U598" s="809"/>
      <c r="V598" s="810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71</v>
      </c>
      <c r="Q599" s="809"/>
      <c r="R599" s="809"/>
      <c r="S599" s="809"/>
      <c r="T599" s="809"/>
      <c r="U599" s="809"/>
      <c r="V599" s="810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customHeight="1" x14ac:dyDescent="0.25">
      <c r="A600" s="821" t="s">
        <v>207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2">
        <v>4301060363</v>
      </c>
      <c r="D601" s="801">
        <v>4680115885035</v>
      </c>
      <c r="E601" s="802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2">
        <v>4301060436</v>
      </c>
      <c r="D602" s="801">
        <v>4680115885936</v>
      </c>
      <c r="E602" s="802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22" t="s">
        <v>954</v>
      </c>
      <c r="Q602" s="804"/>
      <c r="R602" s="804"/>
      <c r="S602" s="804"/>
      <c r="T602" s="805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71</v>
      </c>
      <c r="Q603" s="809"/>
      <c r="R603" s="809"/>
      <c r="S603" s="809"/>
      <c r="T603" s="809"/>
      <c r="U603" s="809"/>
      <c r="V603" s="810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71</v>
      </c>
      <c r="Q604" s="809"/>
      <c r="R604" s="809"/>
      <c r="S604" s="809"/>
      <c r="T604" s="809"/>
      <c r="U604" s="809"/>
      <c r="V604" s="810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customHeight="1" x14ac:dyDescent="0.2">
      <c r="A605" s="823" t="s">
        <v>955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9"/>
      <c r="AB605" s="49"/>
      <c r="AC605" s="49"/>
    </row>
    <row r="606" spans="1:68" ht="16.5" customHeight="1" x14ac:dyDescent="0.25">
      <c r="A606" s="844" t="s">
        <v>955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customHeight="1" x14ac:dyDescent="0.25">
      <c r="A607" s="821" t="s">
        <v>113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2">
        <v>4301011862</v>
      </c>
      <c r="D608" s="801">
        <v>4680115885523</v>
      </c>
      <c r="E608" s="802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1085" t="s">
        <v>958</v>
      </c>
      <c r="Q608" s="804"/>
      <c r="R608" s="804"/>
      <c r="S608" s="804"/>
      <c r="T608" s="805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71</v>
      </c>
      <c r="Q609" s="809"/>
      <c r="R609" s="809"/>
      <c r="S609" s="809"/>
      <c r="T609" s="809"/>
      <c r="U609" s="809"/>
      <c r="V609" s="810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71</v>
      </c>
      <c r="Q610" s="809"/>
      <c r="R610" s="809"/>
      <c r="S610" s="809"/>
      <c r="T610" s="809"/>
      <c r="U610" s="809"/>
      <c r="V610" s="810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customHeight="1" x14ac:dyDescent="0.25">
      <c r="A611" s="821" t="s">
        <v>64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2">
        <v>4301031309</v>
      </c>
      <c r="D612" s="801">
        <v>4680115885530</v>
      </c>
      <c r="E612" s="802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04" t="s">
        <v>962</v>
      </c>
      <c r="Q612" s="804"/>
      <c r="R612" s="804"/>
      <c r="S612" s="804"/>
      <c r="T612" s="805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71</v>
      </c>
      <c r="Q613" s="809"/>
      <c r="R613" s="809"/>
      <c r="S613" s="809"/>
      <c r="T613" s="809"/>
      <c r="U613" s="809"/>
      <c r="V613" s="810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71</v>
      </c>
      <c r="Q614" s="809"/>
      <c r="R614" s="809"/>
      <c r="S614" s="809"/>
      <c r="T614" s="809"/>
      <c r="U614" s="809"/>
      <c r="V614" s="810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customHeight="1" x14ac:dyDescent="0.25">
      <c r="A615" s="821" t="s">
        <v>73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2">
        <v>4301051765</v>
      </c>
      <c r="D616" s="801">
        <v>4680115885547</v>
      </c>
      <c r="E616" s="802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13" t="s">
        <v>966</v>
      </c>
      <c r="Q616" s="804"/>
      <c r="R616" s="804"/>
      <c r="S616" s="804"/>
      <c r="T616" s="805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71</v>
      </c>
      <c r="Q617" s="809"/>
      <c r="R617" s="809"/>
      <c r="S617" s="809"/>
      <c r="T617" s="809"/>
      <c r="U617" s="809"/>
      <c r="V617" s="810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71</v>
      </c>
      <c r="Q618" s="809"/>
      <c r="R618" s="809"/>
      <c r="S618" s="809"/>
      <c r="T618" s="809"/>
      <c r="U618" s="809"/>
      <c r="V618" s="810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customHeight="1" x14ac:dyDescent="0.2">
      <c r="A619" s="823" t="s">
        <v>967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9"/>
      <c r="AB619" s="49"/>
      <c r="AC619" s="49"/>
    </row>
    <row r="620" spans="1:68" ht="16.5" customHeight="1" x14ac:dyDescent="0.25">
      <c r="A620" s="844" t="s">
        <v>967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customHeight="1" x14ac:dyDescent="0.25">
      <c r="A621" s="821" t="s">
        <v>113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2">
        <v>4301011763</v>
      </c>
      <c r="D622" s="801">
        <v>4640242181011</v>
      </c>
      <c r="E622" s="802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43" t="s">
        <v>970</v>
      </c>
      <c r="Q622" s="804"/>
      <c r="R622" s="804"/>
      <c r="S622" s="804"/>
      <c r="T622" s="805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2">
        <v>4301011585</v>
      </c>
      <c r="D623" s="801">
        <v>4640242180441</v>
      </c>
      <c r="E623" s="802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58" t="s">
        <v>974</v>
      </c>
      <c r="Q623" s="804"/>
      <c r="R623" s="804"/>
      <c r="S623" s="804"/>
      <c r="T623" s="805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2">
        <v>4301011584</v>
      </c>
      <c r="D624" s="801">
        <v>4640242180564</v>
      </c>
      <c r="E624" s="802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86" t="s">
        <v>978</v>
      </c>
      <c r="Q624" s="804"/>
      <c r="R624" s="804"/>
      <c r="S624" s="804"/>
      <c r="T624" s="805"/>
      <c r="U624" s="35"/>
      <c r="V624" s="35"/>
      <c r="W624" s="36" t="s">
        <v>69</v>
      </c>
      <c r="X624" s="797">
        <v>0</v>
      </c>
      <c r="Y624" s="798">
        <f t="shared" si="121"/>
        <v>0</v>
      </c>
      <c r="Z624" s="37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2">
        <v>4301011762</v>
      </c>
      <c r="D625" s="801">
        <v>4640242180922</v>
      </c>
      <c r="E625" s="802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2" t="s">
        <v>982</v>
      </c>
      <c r="Q625" s="804"/>
      <c r="R625" s="804"/>
      <c r="S625" s="804"/>
      <c r="T625" s="805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2">
        <v>4301011764</v>
      </c>
      <c r="D626" s="801">
        <v>4640242181189</v>
      </c>
      <c r="E626" s="802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8" t="s">
        <v>986</v>
      </c>
      <c r="Q626" s="804"/>
      <c r="R626" s="804"/>
      <c r="S626" s="804"/>
      <c r="T626" s="805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2">
        <v>4301011551</v>
      </c>
      <c r="D627" s="801">
        <v>4640242180038</v>
      </c>
      <c r="E627" s="802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61" t="s">
        <v>989</v>
      </c>
      <c r="Q627" s="804"/>
      <c r="R627" s="804"/>
      <c r="S627" s="804"/>
      <c r="T627" s="805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2">
        <v>4301011765</v>
      </c>
      <c r="D628" s="801">
        <v>4640242181172</v>
      </c>
      <c r="E628" s="802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31" t="s">
        <v>992</v>
      </c>
      <c r="Q628" s="804"/>
      <c r="R628" s="804"/>
      <c r="S628" s="804"/>
      <c r="T628" s="805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71</v>
      </c>
      <c r="Q629" s="809"/>
      <c r="R629" s="809"/>
      <c r="S629" s="809"/>
      <c r="T629" s="809"/>
      <c r="U629" s="809"/>
      <c r="V629" s="810"/>
      <c r="W629" s="38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71</v>
      </c>
      <c r="Q630" s="809"/>
      <c r="R630" s="809"/>
      <c r="S630" s="809"/>
      <c r="T630" s="809"/>
      <c r="U630" s="809"/>
      <c r="V630" s="810"/>
      <c r="W630" s="38" t="s">
        <v>69</v>
      </c>
      <c r="X630" s="799">
        <f>IFERROR(SUM(X622:X628),"0")</f>
        <v>0</v>
      </c>
      <c r="Y630" s="799">
        <f>IFERROR(SUM(Y622:Y628),"0")</f>
        <v>0</v>
      </c>
      <c r="Z630" s="38"/>
      <c r="AA630" s="800"/>
      <c r="AB630" s="800"/>
      <c r="AC630" s="800"/>
    </row>
    <row r="631" spans="1:68" ht="14.25" customHeight="1" x14ac:dyDescent="0.25">
      <c r="A631" s="821" t="s">
        <v>165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2">
        <v>4301020269</v>
      </c>
      <c r="D632" s="801">
        <v>4640242180519</v>
      </c>
      <c r="E632" s="802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1" t="s">
        <v>995</v>
      </c>
      <c r="Q632" s="804"/>
      <c r="R632" s="804"/>
      <c r="S632" s="804"/>
      <c r="T632" s="805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2">
        <v>4301020260</v>
      </c>
      <c r="D633" s="801">
        <v>4640242180526</v>
      </c>
      <c r="E633" s="802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993" t="s">
        <v>999</v>
      </c>
      <c r="Q633" s="804"/>
      <c r="R633" s="804"/>
      <c r="S633" s="804"/>
      <c r="T633" s="805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2">
        <v>4301020309</v>
      </c>
      <c r="D634" s="801">
        <v>4640242180090</v>
      </c>
      <c r="E634" s="802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201" t="s">
        <v>1002</v>
      </c>
      <c r="Q634" s="804"/>
      <c r="R634" s="804"/>
      <c r="S634" s="804"/>
      <c r="T634" s="805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2">
        <v>4301020295</v>
      </c>
      <c r="D635" s="801">
        <v>4640242181363</v>
      </c>
      <c r="E635" s="802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76" t="s">
        <v>1006</v>
      </c>
      <c r="Q635" s="804"/>
      <c r="R635" s="804"/>
      <c r="S635" s="804"/>
      <c r="T635" s="805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71</v>
      </c>
      <c r="Q636" s="809"/>
      <c r="R636" s="809"/>
      <c r="S636" s="809"/>
      <c r="T636" s="809"/>
      <c r="U636" s="809"/>
      <c r="V636" s="810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71</v>
      </c>
      <c r="Q637" s="809"/>
      <c r="R637" s="809"/>
      <c r="S637" s="809"/>
      <c r="T637" s="809"/>
      <c r="U637" s="809"/>
      <c r="V637" s="810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customHeight="1" x14ac:dyDescent="0.25">
      <c r="A638" s="821" t="s">
        <v>64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2">
        <v>4301031280</v>
      </c>
      <c r="D639" s="801">
        <v>4640242180816</v>
      </c>
      <c r="E639" s="802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24" t="s">
        <v>1009</v>
      </c>
      <c r="Q639" s="804"/>
      <c r="R639" s="804"/>
      <c r="S639" s="804"/>
      <c r="T639" s="805"/>
      <c r="U639" s="35"/>
      <c r="V639" s="35"/>
      <c r="W639" s="36" t="s">
        <v>69</v>
      </c>
      <c r="X639" s="797">
        <v>0</v>
      </c>
      <c r="Y639" s="798">
        <f t="shared" ref="Y639:Y645" si="126">IFERROR(IF(X639="",0,CEILING((X639/$H639),1)*$H639),"")</f>
        <v>0</v>
      </c>
      <c r="Z639" s="37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2">
        <v>4301031244</v>
      </c>
      <c r="D640" s="801">
        <v>4640242180595</v>
      </c>
      <c r="E640" s="802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44" t="s">
        <v>1013</v>
      </c>
      <c r="Q640" s="804"/>
      <c r="R640" s="804"/>
      <c r="S640" s="804"/>
      <c r="T640" s="805"/>
      <c r="U640" s="35"/>
      <c r="V640" s="35"/>
      <c r="W640" s="36" t="s">
        <v>69</v>
      </c>
      <c r="X640" s="797">
        <v>0</v>
      </c>
      <c r="Y640" s="798">
        <f t="shared" si="126"/>
        <v>0</v>
      </c>
      <c r="Z640" s="37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2">
        <v>4301031289</v>
      </c>
      <c r="D641" s="801">
        <v>4640242181615</v>
      </c>
      <c r="E641" s="802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29" t="s">
        <v>1017</v>
      </c>
      <c r="Q641" s="804"/>
      <c r="R641" s="804"/>
      <c r="S641" s="804"/>
      <c r="T641" s="805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2">
        <v>4301031285</v>
      </c>
      <c r="D642" s="801">
        <v>4640242181639</v>
      </c>
      <c r="E642" s="802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77" t="s">
        <v>1021</v>
      </c>
      <c r="Q642" s="804"/>
      <c r="R642" s="804"/>
      <c r="S642" s="804"/>
      <c r="T642" s="805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2">
        <v>4301031287</v>
      </c>
      <c r="D643" s="801">
        <v>4640242181622</v>
      </c>
      <c r="E643" s="802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127" t="s">
        <v>1025</v>
      </c>
      <c r="Q643" s="804"/>
      <c r="R643" s="804"/>
      <c r="S643" s="804"/>
      <c r="T643" s="805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2">
        <v>4301031203</v>
      </c>
      <c r="D644" s="801">
        <v>4640242180908</v>
      </c>
      <c r="E644" s="802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82" t="s">
        <v>1029</v>
      </c>
      <c r="Q644" s="804"/>
      <c r="R644" s="804"/>
      <c r="S644" s="804"/>
      <c r="T644" s="805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2">
        <v>4301031200</v>
      </c>
      <c r="D645" s="801">
        <v>4640242180489</v>
      </c>
      <c r="E645" s="802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43" t="s">
        <v>1032</v>
      </c>
      <c r="Q645" s="804"/>
      <c r="R645" s="804"/>
      <c r="S645" s="804"/>
      <c r="T645" s="805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71</v>
      </c>
      <c r="Q646" s="809"/>
      <c r="R646" s="809"/>
      <c r="S646" s="809"/>
      <c r="T646" s="809"/>
      <c r="U646" s="809"/>
      <c r="V646" s="810"/>
      <c r="W646" s="38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71</v>
      </c>
      <c r="Q647" s="809"/>
      <c r="R647" s="809"/>
      <c r="S647" s="809"/>
      <c r="T647" s="809"/>
      <c r="U647" s="809"/>
      <c r="V647" s="810"/>
      <c r="W647" s="38" t="s">
        <v>69</v>
      </c>
      <c r="X647" s="799">
        <f>IFERROR(SUM(X639:X645),"0")</f>
        <v>0</v>
      </c>
      <c r="Y647" s="799">
        <f>IFERROR(SUM(Y639:Y645),"0")</f>
        <v>0</v>
      </c>
      <c r="Z647" s="38"/>
      <c r="AA647" s="800"/>
      <c r="AB647" s="800"/>
      <c r="AC647" s="800"/>
    </row>
    <row r="648" spans="1:68" ht="14.25" customHeight="1" x14ac:dyDescent="0.25">
      <c r="A648" s="821" t="s">
        <v>73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2">
        <v>4301051746</v>
      </c>
      <c r="D649" s="801">
        <v>4640242180533</v>
      </c>
      <c r="E649" s="802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44" t="s">
        <v>1035</v>
      </c>
      <c r="Q649" s="804"/>
      <c r="R649" s="804"/>
      <c r="S649" s="804"/>
      <c r="T649" s="805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2">
        <v>4301051887</v>
      </c>
      <c r="D650" s="801">
        <v>4640242180533</v>
      </c>
      <c r="E650" s="802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04"/>
      <c r="R650" s="804"/>
      <c r="S650" s="804"/>
      <c r="T650" s="805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2">
        <v>4301051510</v>
      </c>
      <c r="D651" s="801">
        <v>4640242180540</v>
      </c>
      <c r="E651" s="802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46" t="s">
        <v>1041</v>
      </c>
      <c r="Q651" s="804"/>
      <c r="R651" s="804"/>
      <c r="S651" s="804"/>
      <c r="T651" s="805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2">
        <v>4301051933</v>
      </c>
      <c r="D652" s="801">
        <v>4640242180540</v>
      </c>
      <c r="E652" s="802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30" t="s">
        <v>1044</v>
      </c>
      <c r="Q652" s="804"/>
      <c r="R652" s="804"/>
      <c r="S652" s="804"/>
      <c r="T652" s="805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2">
        <v>4301051390</v>
      </c>
      <c r="D653" s="801">
        <v>4640242181233</v>
      </c>
      <c r="E653" s="802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105" t="s">
        <v>1047</v>
      </c>
      <c r="Q653" s="804"/>
      <c r="R653" s="804"/>
      <c r="S653" s="804"/>
      <c r="T653" s="805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2">
        <v>4301051920</v>
      </c>
      <c r="D654" s="801">
        <v>4640242181233</v>
      </c>
      <c r="E654" s="802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04" t="s">
        <v>1049</v>
      </c>
      <c r="Q654" s="804"/>
      <c r="R654" s="804"/>
      <c r="S654" s="804"/>
      <c r="T654" s="805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2">
        <v>4301051448</v>
      </c>
      <c r="D655" s="801">
        <v>4640242181226</v>
      </c>
      <c r="E655" s="802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848" t="s">
        <v>1052</v>
      </c>
      <c r="Q655" s="804"/>
      <c r="R655" s="804"/>
      <c r="S655" s="804"/>
      <c r="T655" s="805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2">
        <v>4301051921</v>
      </c>
      <c r="D656" s="801">
        <v>4640242181226</v>
      </c>
      <c r="E656" s="802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093" t="s">
        <v>1054</v>
      </c>
      <c r="Q656" s="804"/>
      <c r="R656" s="804"/>
      <c r="S656" s="804"/>
      <c r="T656" s="805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71</v>
      </c>
      <c r="Q657" s="809"/>
      <c r="R657" s="809"/>
      <c r="S657" s="809"/>
      <c r="T657" s="809"/>
      <c r="U657" s="809"/>
      <c r="V657" s="810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71</v>
      </c>
      <c r="Q658" s="809"/>
      <c r="R658" s="809"/>
      <c r="S658" s="809"/>
      <c r="T658" s="809"/>
      <c r="U658" s="809"/>
      <c r="V658" s="810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customHeight="1" x14ac:dyDescent="0.25">
      <c r="A659" s="821" t="s">
        <v>207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2">
        <v>4301060354</v>
      </c>
      <c r="D660" s="801">
        <v>4640242180120</v>
      </c>
      <c r="E660" s="802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72" t="s">
        <v>1057</v>
      </c>
      <c r="Q660" s="804"/>
      <c r="R660" s="804"/>
      <c r="S660" s="804"/>
      <c r="T660" s="805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2">
        <v>4301060408</v>
      </c>
      <c r="D661" s="801">
        <v>4640242180120</v>
      </c>
      <c r="E661" s="802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73" t="s">
        <v>1060</v>
      </c>
      <c r="Q661" s="804"/>
      <c r="R661" s="804"/>
      <c r="S661" s="804"/>
      <c r="T661" s="805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2">
        <v>4301060355</v>
      </c>
      <c r="D662" s="801">
        <v>4640242180137</v>
      </c>
      <c r="E662" s="802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24" t="s">
        <v>1063</v>
      </c>
      <c r="Q662" s="804"/>
      <c r="R662" s="804"/>
      <c r="S662" s="804"/>
      <c r="T662" s="805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2">
        <v>4301060407</v>
      </c>
      <c r="D663" s="801">
        <v>4640242180137</v>
      </c>
      <c r="E663" s="802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42" t="s">
        <v>1066</v>
      </c>
      <c r="Q663" s="804"/>
      <c r="R663" s="804"/>
      <c r="S663" s="804"/>
      <c r="T663" s="805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71</v>
      </c>
      <c r="Q664" s="809"/>
      <c r="R664" s="809"/>
      <c r="S664" s="809"/>
      <c r="T664" s="809"/>
      <c r="U664" s="809"/>
      <c r="V664" s="810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71</v>
      </c>
      <c r="Q665" s="809"/>
      <c r="R665" s="809"/>
      <c r="S665" s="809"/>
      <c r="T665" s="809"/>
      <c r="U665" s="809"/>
      <c r="V665" s="810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customHeight="1" x14ac:dyDescent="0.25">
      <c r="A666" s="844" t="s">
        <v>1067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customHeight="1" x14ac:dyDescent="0.25">
      <c r="A667" s="821" t="s">
        <v>113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2">
        <v>4301011951</v>
      </c>
      <c r="D668" s="801">
        <v>4640242180045</v>
      </c>
      <c r="E668" s="802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3" t="s">
        <v>1070</v>
      </c>
      <c r="Q668" s="804"/>
      <c r="R668" s="804"/>
      <c r="S668" s="804"/>
      <c r="T668" s="805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2">
        <v>4301011950</v>
      </c>
      <c r="D669" s="801">
        <v>4640242180601</v>
      </c>
      <c r="E669" s="802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208" t="s">
        <v>1074</v>
      </c>
      <c r="Q669" s="804"/>
      <c r="R669" s="804"/>
      <c r="S669" s="804"/>
      <c r="T669" s="805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71</v>
      </c>
      <c r="Q670" s="809"/>
      <c r="R670" s="809"/>
      <c r="S670" s="809"/>
      <c r="T670" s="809"/>
      <c r="U670" s="809"/>
      <c r="V670" s="810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71</v>
      </c>
      <c r="Q671" s="809"/>
      <c r="R671" s="809"/>
      <c r="S671" s="809"/>
      <c r="T671" s="809"/>
      <c r="U671" s="809"/>
      <c r="V671" s="810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customHeight="1" x14ac:dyDescent="0.25">
      <c r="A672" s="821" t="s">
        <v>165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2">
        <v>4301020314</v>
      </c>
      <c r="D673" s="801">
        <v>4640242180090</v>
      </c>
      <c r="E673" s="802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47" t="s">
        <v>1078</v>
      </c>
      <c r="Q673" s="804"/>
      <c r="R673" s="804"/>
      <c r="S673" s="804"/>
      <c r="T673" s="805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71</v>
      </c>
      <c r="Q674" s="809"/>
      <c r="R674" s="809"/>
      <c r="S674" s="809"/>
      <c r="T674" s="809"/>
      <c r="U674" s="809"/>
      <c r="V674" s="810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71</v>
      </c>
      <c r="Q675" s="809"/>
      <c r="R675" s="809"/>
      <c r="S675" s="809"/>
      <c r="T675" s="809"/>
      <c r="U675" s="809"/>
      <c r="V675" s="810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customHeight="1" x14ac:dyDescent="0.25">
      <c r="A676" s="821" t="s">
        <v>64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2">
        <v>4301031321</v>
      </c>
      <c r="D677" s="801">
        <v>4640242180076</v>
      </c>
      <c r="E677" s="802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251" t="s">
        <v>1082</v>
      </c>
      <c r="Q677" s="804"/>
      <c r="R677" s="804"/>
      <c r="S677" s="804"/>
      <c r="T677" s="805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71</v>
      </c>
      <c r="Q678" s="809"/>
      <c r="R678" s="809"/>
      <c r="S678" s="809"/>
      <c r="T678" s="809"/>
      <c r="U678" s="809"/>
      <c r="V678" s="810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71</v>
      </c>
      <c r="Q679" s="809"/>
      <c r="R679" s="809"/>
      <c r="S679" s="809"/>
      <c r="T679" s="809"/>
      <c r="U679" s="809"/>
      <c r="V679" s="810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customHeight="1" x14ac:dyDescent="0.25">
      <c r="A680" s="821" t="s">
        <v>73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2">
        <v>4301051780</v>
      </c>
      <c r="D681" s="801">
        <v>4640242180106</v>
      </c>
      <c r="E681" s="802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1018" t="s">
        <v>1086</v>
      </c>
      <c r="Q681" s="804"/>
      <c r="R681" s="804"/>
      <c r="S681" s="804"/>
      <c r="T681" s="805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71</v>
      </c>
      <c r="Q682" s="809"/>
      <c r="R682" s="809"/>
      <c r="S682" s="809"/>
      <c r="T682" s="809"/>
      <c r="U682" s="809"/>
      <c r="V682" s="810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71</v>
      </c>
      <c r="Q683" s="809"/>
      <c r="R683" s="809"/>
      <c r="S683" s="809"/>
      <c r="T683" s="809"/>
      <c r="U683" s="809"/>
      <c r="V683" s="810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1088</v>
      </c>
      <c r="Q684" s="830"/>
      <c r="R684" s="830"/>
      <c r="S684" s="830"/>
      <c r="T684" s="830"/>
      <c r="U684" s="830"/>
      <c r="V684" s="814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500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510</v>
      </c>
      <c r="Z684" s="38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1089</v>
      </c>
      <c r="Q685" s="830"/>
      <c r="R685" s="830"/>
      <c r="S685" s="830"/>
      <c r="T685" s="830"/>
      <c r="U685" s="830"/>
      <c r="V685" s="814"/>
      <c r="W685" s="38" t="s">
        <v>69</v>
      </c>
      <c r="X685" s="799">
        <f>IFERROR(SUM(BM22:BM681),"0")</f>
        <v>516</v>
      </c>
      <c r="Y685" s="799">
        <f>IFERROR(SUM(BN22:BN681),"0")</f>
        <v>526.32000000000005</v>
      </c>
      <c r="Z685" s="38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1090</v>
      </c>
      <c r="Q686" s="830"/>
      <c r="R686" s="830"/>
      <c r="S686" s="830"/>
      <c r="T686" s="830"/>
      <c r="U686" s="830"/>
      <c r="V686" s="814"/>
      <c r="W686" s="38" t="s">
        <v>1091</v>
      </c>
      <c r="X686" s="39">
        <f>ROUNDUP(SUM(BO22:BO681),0)</f>
        <v>1</v>
      </c>
      <c r="Y686" s="39">
        <f>ROUNDUP(SUM(BP22:BP681),0)</f>
        <v>1</v>
      </c>
      <c r="Z686" s="38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1092</v>
      </c>
      <c r="Q687" s="830"/>
      <c r="R687" s="830"/>
      <c r="S687" s="830"/>
      <c r="T687" s="830"/>
      <c r="U687" s="830"/>
      <c r="V687" s="814"/>
      <c r="W687" s="38" t="s">
        <v>69</v>
      </c>
      <c r="X687" s="799">
        <f>GrossWeightTotal+PalletQtyTotal*25</f>
        <v>541</v>
      </c>
      <c r="Y687" s="799">
        <f>GrossWeightTotalR+PalletQtyTotalR*25</f>
        <v>551.32000000000005</v>
      </c>
      <c r="Z687" s="38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1093</v>
      </c>
      <c r="Q688" s="830"/>
      <c r="R688" s="830"/>
      <c r="S688" s="830"/>
      <c r="T688" s="830"/>
      <c r="U688" s="830"/>
      <c r="V688" s="814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33.333333333333336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</v>
      </c>
      <c r="Z688" s="38"/>
      <c r="AA688" s="800"/>
      <c r="AB688" s="800"/>
      <c r="AC688" s="800"/>
    </row>
    <row r="689" spans="1:32" ht="14.25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1094</v>
      </c>
      <c r="Q689" s="830"/>
      <c r="R689" s="830"/>
      <c r="S689" s="830"/>
      <c r="T689" s="830"/>
      <c r="U689" s="830"/>
      <c r="V689" s="814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0.73949999999999994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94" t="s">
        <v>63</v>
      </c>
      <c r="C691" s="826" t="s">
        <v>111</v>
      </c>
      <c r="D691" s="863"/>
      <c r="E691" s="863"/>
      <c r="F691" s="863"/>
      <c r="G691" s="863"/>
      <c r="H691" s="827"/>
      <c r="I691" s="826" t="s">
        <v>324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659</v>
      </c>
      <c r="X691" s="827"/>
      <c r="Y691" s="826" t="s">
        <v>748</v>
      </c>
      <c r="Z691" s="863"/>
      <c r="AA691" s="863"/>
      <c r="AB691" s="827"/>
      <c r="AC691" s="794" t="s">
        <v>856</v>
      </c>
      <c r="AD691" s="794" t="s">
        <v>955</v>
      </c>
      <c r="AE691" s="826" t="s">
        <v>967</v>
      </c>
      <c r="AF691" s="827"/>
    </row>
    <row r="692" spans="1:32" ht="14.25" customHeight="1" thickTop="1" x14ac:dyDescent="0.2">
      <c r="A692" s="1206" t="s">
        <v>1097</v>
      </c>
      <c r="B692" s="826" t="s">
        <v>63</v>
      </c>
      <c r="C692" s="826" t="s">
        <v>112</v>
      </c>
      <c r="D692" s="826" t="s">
        <v>139</v>
      </c>
      <c r="E692" s="826" t="s">
        <v>215</v>
      </c>
      <c r="F692" s="826" t="s">
        <v>237</v>
      </c>
      <c r="G692" s="826" t="s">
        <v>281</v>
      </c>
      <c r="H692" s="826" t="s">
        <v>111</v>
      </c>
      <c r="I692" s="826" t="s">
        <v>325</v>
      </c>
      <c r="J692" s="826" t="s">
        <v>349</v>
      </c>
      <c r="K692" s="826" t="s">
        <v>427</v>
      </c>
      <c r="L692" s="826" t="s">
        <v>446</v>
      </c>
      <c r="M692" s="826" t="s">
        <v>470</v>
      </c>
      <c r="N692" s="795"/>
      <c r="O692" s="826" t="s">
        <v>499</v>
      </c>
      <c r="P692" s="826" t="s">
        <v>502</v>
      </c>
      <c r="Q692" s="826" t="s">
        <v>511</v>
      </c>
      <c r="R692" s="826" t="s">
        <v>527</v>
      </c>
      <c r="S692" s="826" t="s">
        <v>537</v>
      </c>
      <c r="T692" s="826" t="s">
        <v>550</v>
      </c>
      <c r="U692" s="826" t="s">
        <v>561</v>
      </c>
      <c r="V692" s="826" t="s">
        <v>646</v>
      </c>
      <c r="W692" s="826" t="s">
        <v>660</v>
      </c>
      <c r="X692" s="826" t="s">
        <v>704</v>
      </c>
      <c r="Y692" s="826" t="s">
        <v>749</v>
      </c>
      <c r="Z692" s="826" t="s">
        <v>812</v>
      </c>
      <c r="AA692" s="826" t="s">
        <v>836</v>
      </c>
      <c r="AB692" s="826" t="s">
        <v>852</v>
      </c>
      <c r="AC692" s="826" t="s">
        <v>856</v>
      </c>
      <c r="AD692" s="826" t="s">
        <v>955</v>
      </c>
      <c r="AE692" s="826" t="s">
        <v>967</v>
      </c>
      <c r="AF692" s="826" t="s">
        <v>1067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0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7">
        <f>IFERROR(Y105*1,"0")+IFERROR(Y106*1,"0")+IFERROR(Y107*1,"0")+IFERROR(Y111*1,"0")+IFERROR(Y112*1,"0")+IFERROR(Y113*1,"0")+IFERROR(Y114*1,"0")+IFERROR(Y115*1,"0")+IFERROR(Y116*1,"0")</f>
        <v>0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7">
        <f>IFERROR(Y152*1,"0")+IFERROR(Y153*1,"0")+IFERROR(Y154*1,"0")+IFERROR(Y158*1,"0")+IFERROR(Y159*1,"0")+IFERROR(Y163*1,"0")+IFERROR(Y164*1,"0")+IFERROR(Y165*1,"0")</f>
        <v>0</v>
      </c>
      <c r="H694" s="47">
        <f>IFERROR(Y170*1,"0")+IFERROR(Y174*1,"0")+IFERROR(Y175*1,"0")+IFERROR(Y176*1,"0")+IFERROR(Y177*1,"0")+IFERROR(Y178*1,"0")+IFERROR(Y182*1,"0")+IFERROR(Y183*1,"0")</f>
        <v>0</v>
      </c>
      <c r="I694" s="47">
        <f>IFERROR(Y189*1,"0")+IFERROR(Y193*1,"0")+IFERROR(Y194*1,"0")+IFERROR(Y195*1,"0")+IFERROR(Y196*1,"0")+IFERROR(Y197*1,"0")+IFERROR(Y198*1,"0")+IFERROR(Y199*1,"0")+IFERROR(Y200*1,"0")</f>
        <v>0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7">
        <f>IFERROR(Y404*1,"0")+IFERROR(Y408*1,"0")+IFERROR(Y409*1,"0")+IFERROR(Y410*1,"0")</f>
        <v>0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510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7">
        <f>IFERROR(Y514*1,"0")+IFERROR(Y518*1,"0")+IFERROR(Y519*1,"0")+IFERROR(Y520*1,"0")+IFERROR(Y521*1,"0")+IFERROR(Y522*1,"0")+IFERROR(Y526*1,"0")+IFERROR(Y530*1,"0")</f>
        <v>0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2025-01-21T10:23:18Z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