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903A99-83FD-4A41-98DA-B7808E0142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X260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BN204" i="1"/>
  <c r="BL204" i="1"/>
  <c r="Y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M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47" i="1" s="1"/>
  <c r="BL22" i="1"/>
  <c r="X22" i="1"/>
  <c r="B555" i="1" s="1"/>
  <c r="O22" i="1"/>
  <c r="H10" i="1"/>
  <c r="A9" i="1"/>
  <c r="A10" i="1" s="1"/>
  <c r="D7" i="1"/>
  <c r="P6" i="1"/>
  <c r="O2" i="1"/>
  <c r="BO239" i="1" l="1"/>
  <c r="BM239" i="1"/>
  <c r="Y239" i="1"/>
  <c r="BO257" i="1"/>
  <c r="BM257" i="1"/>
  <c r="Y257" i="1"/>
  <c r="BO282" i="1"/>
  <c r="BM282" i="1"/>
  <c r="Y282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5" i="1"/>
  <c r="Y68" i="1"/>
  <c r="BM68" i="1"/>
  <c r="Y76" i="1"/>
  <c r="BM76" i="1"/>
  <c r="Y84" i="1"/>
  <c r="BM84" i="1"/>
  <c r="Y98" i="1"/>
  <c r="BM98" i="1"/>
  <c r="Y108" i="1"/>
  <c r="BM108" i="1"/>
  <c r="Y116" i="1"/>
  <c r="BM116" i="1"/>
  <c r="Y128" i="1"/>
  <c r="BM128" i="1"/>
  <c r="F555" i="1"/>
  <c r="Y152" i="1"/>
  <c r="BM152" i="1"/>
  <c r="Y165" i="1"/>
  <c r="BM165" i="1"/>
  <c r="Y181" i="1"/>
  <c r="BM181" i="1"/>
  <c r="BO204" i="1"/>
  <c r="BM204" i="1"/>
  <c r="BO223" i="1"/>
  <c r="BM223" i="1"/>
  <c r="Y223" i="1"/>
  <c r="BO247" i="1"/>
  <c r="BM247" i="1"/>
  <c r="Y247" i="1"/>
  <c r="BO268" i="1"/>
  <c r="BM268" i="1"/>
  <c r="Y268" i="1"/>
  <c r="BO293" i="1"/>
  <c r="BM293" i="1"/>
  <c r="Y293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11" i="1"/>
  <c r="J555" i="1"/>
  <c r="X226" i="1"/>
  <c r="X235" i="1"/>
  <c r="X272" i="1"/>
  <c r="X300" i="1"/>
  <c r="X289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W546" i="1"/>
  <c r="W548" i="1" s="1"/>
  <c r="Y23" i="1"/>
  <c r="BM23" i="1"/>
  <c r="W545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X103" i="1"/>
  <c r="Y100" i="1"/>
  <c r="BM100" i="1"/>
  <c r="Y106" i="1"/>
  <c r="BM106" i="1"/>
  <c r="BO106" i="1"/>
  <c r="Y110" i="1"/>
  <c r="BM110" i="1"/>
  <c r="Y114" i="1"/>
  <c r="BM114" i="1"/>
  <c r="Y118" i="1"/>
  <c r="BM118" i="1"/>
  <c r="X131" i="1"/>
  <c r="Y126" i="1"/>
  <c r="BM126" i="1"/>
  <c r="Y135" i="1"/>
  <c r="BM135" i="1"/>
  <c r="Y145" i="1"/>
  <c r="BM145" i="1"/>
  <c r="Y154" i="1"/>
  <c r="BM154" i="1"/>
  <c r="Y158" i="1"/>
  <c r="BM158" i="1"/>
  <c r="Y169" i="1"/>
  <c r="BM169" i="1"/>
  <c r="BO169" i="1"/>
  <c r="X178" i="1"/>
  <c r="Y177" i="1"/>
  <c r="BM177" i="1"/>
  <c r="X201" i="1"/>
  <c r="Y183" i="1"/>
  <c r="BM183" i="1"/>
  <c r="Y186" i="1"/>
  <c r="BM186" i="1"/>
  <c r="Y189" i="1"/>
  <c r="BM189" i="1"/>
  <c r="Y193" i="1"/>
  <c r="BM193" i="1"/>
  <c r="Y196" i="1"/>
  <c r="BM196" i="1"/>
  <c r="Y197" i="1"/>
  <c r="BM197" i="1"/>
  <c r="Y200" i="1"/>
  <c r="BM200" i="1"/>
  <c r="X210" i="1"/>
  <c r="Y206" i="1"/>
  <c r="BM206" i="1"/>
  <c r="Y207" i="1"/>
  <c r="BM207" i="1"/>
  <c r="Y215" i="1"/>
  <c r="BM215" i="1"/>
  <c r="Y219" i="1"/>
  <c r="BM219" i="1"/>
  <c r="X225" i="1"/>
  <c r="Y230" i="1"/>
  <c r="BM230" i="1"/>
  <c r="Y234" i="1"/>
  <c r="BM234" i="1"/>
  <c r="Y241" i="1"/>
  <c r="BM241" i="1"/>
  <c r="Y245" i="1"/>
  <c r="BM245" i="1"/>
  <c r="Y249" i="1"/>
  <c r="BM249" i="1"/>
  <c r="Y255" i="1"/>
  <c r="BM255" i="1"/>
  <c r="BO255" i="1"/>
  <c r="Y263" i="1"/>
  <c r="BM263" i="1"/>
  <c r="Y270" i="1"/>
  <c r="BM270" i="1"/>
  <c r="Y276" i="1"/>
  <c r="BM276" i="1"/>
  <c r="Y286" i="1"/>
  <c r="BM286" i="1"/>
  <c r="BO286" i="1"/>
  <c r="Y295" i="1"/>
  <c r="BM295" i="1"/>
  <c r="Y299" i="1"/>
  <c r="BM299" i="1"/>
  <c r="X305" i="1"/>
  <c r="BO303" i="1"/>
  <c r="BM303" i="1"/>
  <c r="Y303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46" i="1"/>
  <c r="X369" i="1"/>
  <c r="F9" i="1"/>
  <c r="J9" i="1"/>
  <c r="F10" i="1"/>
  <c r="Y22" i="1"/>
  <c r="Y24" i="1" s="1"/>
  <c r="BM22" i="1"/>
  <c r="BO22" i="1"/>
  <c r="W549" i="1"/>
  <c r="X25" i="1"/>
  <c r="Y28" i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Y127" i="1"/>
  <c r="BM127" i="1"/>
  <c r="Y129" i="1"/>
  <c r="BM129" i="1"/>
  <c r="X130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O153" i="1"/>
  <c r="BM153" i="1"/>
  <c r="Y153" i="1"/>
  <c r="BO157" i="1"/>
  <c r="BM157" i="1"/>
  <c r="Y157" i="1"/>
  <c r="X172" i="1"/>
  <c r="BO170" i="1"/>
  <c r="BM170" i="1"/>
  <c r="Y170" i="1"/>
  <c r="H9" i="1"/>
  <c r="X24" i="1"/>
  <c r="X62" i="1"/>
  <c r="X87" i="1"/>
  <c r="X140" i="1"/>
  <c r="X148" i="1"/>
  <c r="H555" i="1"/>
  <c r="X160" i="1"/>
  <c r="BO151" i="1"/>
  <c r="BO155" i="1"/>
  <c r="BM155" i="1"/>
  <c r="Y155" i="1"/>
  <c r="BO159" i="1"/>
  <c r="BM159" i="1"/>
  <c r="Y159" i="1"/>
  <c r="X161" i="1"/>
  <c r="I555" i="1"/>
  <c r="X167" i="1"/>
  <c r="BO164" i="1"/>
  <c r="BM164" i="1"/>
  <c r="Y164" i="1"/>
  <c r="Y166" i="1" s="1"/>
  <c r="Y174" i="1"/>
  <c r="BM174" i="1"/>
  <c r="BO174" i="1"/>
  <c r="Y176" i="1"/>
  <c r="BM176" i="1"/>
  <c r="X179" i="1"/>
  <c r="Y182" i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X202" i="1"/>
  <c r="Y205" i="1"/>
  <c r="Y210" i="1" s="1"/>
  <c r="BM205" i="1"/>
  <c r="BO205" i="1"/>
  <c r="Y208" i="1"/>
  <c r="BM208" i="1"/>
  <c r="Y209" i="1"/>
  <c r="BM209" i="1"/>
  <c r="Y214" i="1"/>
  <c r="BM214" i="1"/>
  <c r="BO214" i="1"/>
  <c r="Y216" i="1"/>
  <c r="BM216" i="1"/>
  <c r="Y218" i="1"/>
  <c r="BM218" i="1"/>
  <c r="X221" i="1"/>
  <c r="Y224" i="1"/>
  <c r="BM224" i="1"/>
  <c r="BO224" i="1"/>
  <c r="Y229" i="1"/>
  <c r="Y235" i="1" s="1"/>
  <c r="BM229" i="1"/>
  <c r="BO229" i="1"/>
  <c r="Y231" i="1"/>
  <c r="BM231" i="1"/>
  <c r="Y233" i="1"/>
  <c r="BM233" i="1"/>
  <c r="X236" i="1"/>
  <c r="N555" i="1"/>
  <c r="L55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X259" i="1"/>
  <c r="Y262" i="1"/>
  <c r="Y271" i="1" s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Y289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S555" i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220" i="1"/>
  <c r="X252" i="1"/>
  <c r="X271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Y345" i="1" s="1"/>
  <c r="BO349" i="1"/>
  <c r="BM349" i="1"/>
  <c r="Y349" i="1"/>
  <c r="BO362" i="1"/>
  <c r="BM362" i="1"/>
  <c r="Y362" i="1"/>
  <c r="Y364" i="1" s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93" i="1" l="1"/>
  <c r="Y478" i="1"/>
  <c r="Y419" i="1"/>
  <c r="Y528" i="1"/>
  <c r="Y300" i="1"/>
  <c r="Y277" i="1"/>
  <c r="Y387" i="1"/>
  <c r="Y259" i="1"/>
  <c r="Y225" i="1"/>
  <c r="Y171" i="1"/>
  <c r="Y147" i="1"/>
  <c r="Y139" i="1"/>
  <c r="Y130" i="1"/>
  <c r="Y103" i="1"/>
  <c r="Y93" i="1"/>
  <c r="Y86" i="1"/>
  <c r="Y61" i="1"/>
  <c r="Y34" i="1"/>
  <c r="Y519" i="1"/>
  <c r="Y351" i="1"/>
  <c r="Y252" i="1"/>
  <c r="Y338" i="1"/>
  <c r="Y409" i="1"/>
  <c r="Y376" i="1"/>
  <c r="Y201" i="1"/>
  <c r="Y120" i="1"/>
  <c r="Y536" i="1"/>
  <c r="Y403" i="1"/>
  <c r="Y283" i="1"/>
  <c r="Y160" i="1"/>
  <c r="X546" i="1"/>
  <c r="Y487" i="1"/>
  <c r="Y473" i="1"/>
  <c r="Y511" i="1"/>
  <c r="Y451" i="1"/>
  <c r="Y316" i="1"/>
  <c r="Y220" i="1"/>
  <c r="Y178" i="1"/>
  <c r="X549" i="1"/>
  <c r="X545" i="1"/>
  <c r="X547" i="1"/>
  <c r="Y550" i="1" l="1"/>
  <c r="X548" i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<sst xmlns="http://schemas.openxmlformats.org/spreadsheetml/2006/main" count="2380" uniqueCount="790">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</sst>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45450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Пятница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0.5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1500</v>
      </c>
      <c r="X57" s="381">
        <f>IFERROR(IF(W57="",0,CEILING((W57/$H57),1)*$H57),"")</f>
        <v>1501.2</v>
      </c>
      <c r="Y57" s="36">
        <f>IFERROR(IF(X57=0,"",ROUNDUP(X57/H57,0)*0.02175),"")</f>
        <v>3.02325</v>
      </c>
      <c r="Z57" s="56"/>
      <c r="AA57" s="57"/>
      <c r="AE57" s="64"/>
      <c r="BB57" s="79" t="s">
        <v>1</v>
      </c>
      <c r="BL57" s="64">
        <f>IFERROR(W57*I57/H57,"0")</f>
        <v>1566.6666666666665</v>
      </c>
      <c r="BM57" s="64">
        <f>IFERROR(X57*I57/H57,"0")</f>
        <v>1567.9199999999998</v>
      </c>
      <c r="BN57" s="64">
        <f>IFERROR(1/J57*(W57/H57),"0")</f>
        <v>2.4801587301587298</v>
      </c>
      <c r="BO57" s="64">
        <f>IFERROR(1/J57*(X57/H57),"0")</f>
        <v>2.4821428571428572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138.88888888888889</v>
      </c>
      <c r="X61" s="382">
        <f>IFERROR(X57/H57,"0")+IFERROR(X58/H58,"0")+IFERROR(X59/H59,"0")+IFERROR(X60/H60,"0")</f>
        <v>139</v>
      </c>
      <c r="Y61" s="382">
        <f>IFERROR(IF(Y57="",0,Y57),"0")+IFERROR(IF(Y58="",0,Y58),"0")+IFERROR(IF(Y59="",0,Y59),"0")+IFERROR(IF(Y60="",0,Y60),"0")</f>
        <v>3.02325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1500</v>
      </c>
      <c r="X62" s="382">
        <f>IFERROR(SUM(X57:X60),"0")</f>
        <v>1501.2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300</v>
      </c>
      <c r="X65" s="381">
        <f t="shared" ref="X65:X85" si="6">IFERROR(IF(W65="",0,CEILING((W65/$H65),1)*$H65),"")</f>
        <v>302.39999999999998</v>
      </c>
      <c r="Y65" s="36">
        <f t="shared" ref="Y65:Y71" si="7">IFERROR(IF(X65=0,"",ROUNDUP(X65/H65,0)*0.02175),"")</f>
        <v>0.58724999999999994</v>
      </c>
      <c r="Z65" s="56"/>
      <c r="AA65" s="57"/>
      <c r="AE65" s="64"/>
      <c r="BB65" s="83" t="s">
        <v>1</v>
      </c>
      <c r="BL65" s="64">
        <f t="shared" ref="BL65:BL85" si="8">IFERROR(W65*I65/H65,"0")</f>
        <v>312.85714285714289</v>
      </c>
      <c r="BM65" s="64">
        <f t="shared" ref="BM65:BM85" si="9">IFERROR(X65*I65/H65,"0")</f>
        <v>315.36</v>
      </c>
      <c r="BN65" s="64">
        <f t="shared" ref="BN65:BN85" si="10">IFERROR(1/J65*(W65/H65),"0")</f>
        <v>0.47831632653061229</v>
      </c>
      <c r="BO65" s="64">
        <f t="shared" ref="BO65:BO85" si="11">IFERROR(1/J65*(X65/H65),"0")</f>
        <v>0.4821428571428571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500</v>
      </c>
      <c r="X66" s="381">
        <f t="shared" si="6"/>
        <v>503.99999999999994</v>
      </c>
      <c r="Y66" s="36">
        <f t="shared" si="7"/>
        <v>0.9787499999999999</v>
      </c>
      <c r="Z66" s="56"/>
      <c r="AA66" s="57"/>
      <c r="AE66" s="64"/>
      <c r="BB66" s="84" t="s">
        <v>1</v>
      </c>
      <c r="BL66" s="64">
        <f t="shared" si="8"/>
        <v>521.42857142857144</v>
      </c>
      <c r="BM66" s="64">
        <f t="shared" si="9"/>
        <v>525.6</v>
      </c>
      <c r="BN66" s="64">
        <f t="shared" si="10"/>
        <v>0.79719387755102045</v>
      </c>
      <c r="BO66" s="64">
        <f t="shared" si="11"/>
        <v>0.80357142857142849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150</v>
      </c>
      <c r="X69" s="381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85.317460317460316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86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1.8704999999999998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950</v>
      </c>
      <c r="X87" s="382">
        <f>IFERROR(SUM(X65:X85),"0")</f>
        <v>957.59999999999991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hidden="1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hidden="1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150</v>
      </c>
      <c r="X184" s="381">
        <f t="shared" si="34"/>
        <v>156</v>
      </c>
      <c r="Y184" s="36">
        <f>IFERROR(IF(X184=0,"",ROUNDUP(X184/H184,0)*0.02175),"")</f>
        <v>0.43499999999999994</v>
      </c>
      <c r="Z184" s="56"/>
      <c r="AA184" s="57"/>
      <c r="AE184" s="64"/>
      <c r="BB184" s="164" t="s">
        <v>1</v>
      </c>
      <c r="BL184" s="64">
        <f t="shared" si="35"/>
        <v>160.84615384615387</v>
      </c>
      <c r="BM184" s="64">
        <f t="shared" si="36"/>
        <v>167.28000000000003</v>
      </c>
      <c r="BN184" s="64">
        <f t="shared" si="37"/>
        <v>0.34340659340659335</v>
      </c>
      <c r="BO184" s="64">
        <f t="shared" si="38"/>
        <v>0.3571428571428571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250</v>
      </c>
      <c r="X187" s="381">
        <f t="shared" si="34"/>
        <v>252.29999999999998</v>
      </c>
      <c r="Y187" s="36">
        <f>IFERROR(IF(X187=0,"",ROUNDUP(X187/H187,0)*0.02175),"")</f>
        <v>0.63074999999999992</v>
      </c>
      <c r="Z187" s="56"/>
      <c r="AA187" s="57"/>
      <c r="AE187" s="64"/>
      <c r="BB187" s="167" t="s">
        <v>1</v>
      </c>
      <c r="BL187" s="64">
        <f t="shared" si="35"/>
        <v>266.20689655172418</v>
      </c>
      <c r="BM187" s="64">
        <f t="shared" si="36"/>
        <v>268.65600000000001</v>
      </c>
      <c r="BN187" s="64">
        <f t="shared" si="37"/>
        <v>0.51313628899835795</v>
      </c>
      <c r="BO187" s="64">
        <f t="shared" si="38"/>
        <v>0.51785714285714279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100</v>
      </c>
      <c r="X189" s="381">
        <f t="shared" si="34"/>
        <v>100.8</v>
      </c>
      <c r="Y189" s="36">
        <f>IFERROR(IF(X189=0,"",ROUNDUP(X189/H189,0)*0.00753),"")</f>
        <v>0.31625999999999999</v>
      </c>
      <c r="Z189" s="56"/>
      <c r="AA189" s="57"/>
      <c r="AE189" s="64"/>
      <c r="BB189" s="169" t="s">
        <v>1</v>
      </c>
      <c r="BL189" s="64">
        <f t="shared" si="35"/>
        <v>111.33333333333333</v>
      </c>
      <c r="BM189" s="64">
        <f t="shared" si="36"/>
        <v>112.224</v>
      </c>
      <c r="BN189" s="64">
        <f t="shared" si="37"/>
        <v>0.26709401709401709</v>
      </c>
      <c r="BO189" s="64">
        <f t="shared" si="38"/>
        <v>0.26923076923076922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60</v>
      </c>
      <c r="X191" s="381">
        <f t="shared" si="34"/>
        <v>60</v>
      </c>
      <c r="Y191" s="36">
        <f>IFERROR(IF(X191=0,"",ROUNDUP(X191/H191,0)*0.00753),"")</f>
        <v>0.18825</v>
      </c>
      <c r="Z191" s="56"/>
      <c r="AA191" s="57"/>
      <c r="AE191" s="64"/>
      <c r="BB191" s="171" t="s">
        <v>1</v>
      </c>
      <c r="BL191" s="64">
        <f t="shared" si="35"/>
        <v>65</v>
      </c>
      <c r="BM191" s="64">
        <f t="shared" si="36"/>
        <v>65</v>
      </c>
      <c r="BN191" s="64">
        <f t="shared" si="37"/>
        <v>0.16025641025641024</v>
      </c>
      <c r="BO191" s="64">
        <f t="shared" si="38"/>
        <v>0.16025641025641024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400</v>
      </c>
      <c r="X194" s="381">
        <f t="shared" si="34"/>
        <v>400.8</v>
      </c>
      <c r="Y194" s="36">
        <f t="shared" si="39"/>
        <v>1.2575100000000001</v>
      </c>
      <c r="Z194" s="56"/>
      <c r="AA194" s="57"/>
      <c r="AE194" s="64"/>
      <c r="BB194" s="174" t="s">
        <v>1</v>
      </c>
      <c r="BL194" s="64">
        <f t="shared" si="35"/>
        <v>445.33333333333331</v>
      </c>
      <c r="BM194" s="64">
        <f t="shared" si="36"/>
        <v>446.2240000000001</v>
      </c>
      <c r="BN194" s="64">
        <f t="shared" si="37"/>
        <v>1.0683760683760684</v>
      </c>
      <c r="BO194" s="64">
        <f t="shared" si="38"/>
        <v>1.0705128205128205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600</v>
      </c>
      <c r="X196" s="381">
        <f t="shared" si="34"/>
        <v>600</v>
      </c>
      <c r="Y196" s="36">
        <f t="shared" si="39"/>
        <v>1.8825000000000001</v>
      </c>
      <c r="Z196" s="56"/>
      <c r="AA196" s="57"/>
      <c r="AE196" s="64"/>
      <c r="BB196" s="176" t="s">
        <v>1</v>
      </c>
      <c r="BL196" s="64">
        <f t="shared" si="35"/>
        <v>668</v>
      </c>
      <c r="BM196" s="64">
        <f t="shared" si="36"/>
        <v>668</v>
      </c>
      <c r="BN196" s="64">
        <f t="shared" si="37"/>
        <v>1.6025641025641024</v>
      </c>
      <c r="BO196" s="64">
        <f t="shared" si="38"/>
        <v>1.6025641025641024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40</v>
      </c>
      <c r="X198" s="381">
        <f t="shared" si="34"/>
        <v>40.799999999999997</v>
      </c>
      <c r="Y198" s="36">
        <f t="shared" si="39"/>
        <v>0.12801000000000001</v>
      </c>
      <c r="Z198" s="56"/>
      <c r="AA198" s="57"/>
      <c r="AE198" s="64"/>
      <c r="BB198" s="178" t="s">
        <v>1</v>
      </c>
      <c r="BL198" s="64">
        <f t="shared" si="35"/>
        <v>44.533333333333339</v>
      </c>
      <c r="BM198" s="64">
        <f t="shared" si="36"/>
        <v>45.423999999999999</v>
      </c>
      <c r="BN198" s="64">
        <f t="shared" si="37"/>
        <v>0.10683760683760685</v>
      </c>
      <c r="BO198" s="64">
        <f t="shared" si="38"/>
        <v>0.10897435897435898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547.96640141467731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550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4.8382800000000001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1600</v>
      </c>
      <c r="X202" s="382">
        <f>IFERROR(SUM(X181:X200),"0")</f>
        <v>1610.6999999999998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100</v>
      </c>
      <c r="X231" s="381">
        <f t="shared" si="50"/>
        <v>104.39999999999999</v>
      </c>
      <c r="Y231" s="36">
        <f>IFERROR(IF(X231=0,"",ROUNDUP(X231/H231,0)*0.02175),"")</f>
        <v>0.19574999999999998</v>
      </c>
      <c r="Z231" s="56"/>
      <c r="AA231" s="57"/>
      <c r="AE231" s="64"/>
      <c r="BB231" s="197" t="s">
        <v>1</v>
      </c>
      <c r="BL231" s="64">
        <f t="shared" si="51"/>
        <v>104.13793103448276</v>
      </c>
      <c r="BM231" s="64">
        <f t="shared" si="52"/>
        <v>108.71999999999998</v>
      </c>
      <c r="BN231" s="64">
        <f t="shared" si="53"/>
        <v>0.1539408866995074</v>
      </c>
      <c r="BO231" s="64">
        <f t="shared" si="54"/>
        <v>0.1607142857142857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8.6206896551724146</v>
      </c>
      <c r="X235" s="382">
        <f>IFERROR(X229/H229,"0")+IFERROR(X230/H230,"0")+IFERROR(X231/H231,"0")+IFERROR(X232/H232,"0")+IFERROR(X233/H233,"0")+IFERROR(X234/H234,"0")</f>
        <v>9</v>
      </c>
      <c r="Y235" s="382">
        <f>IFERROR(IF(Y229="",0,Y229),"0")+IFERROR(IF(Y230="",0,Y230),"0")+IFERROR(IF(Y231="",0,Y231),"0")+IFERROR(IF(Y232="",0,Y232),"0")+IFERROR(IF(Y233="",0,Y233),"0")+IFERROR(IF(Y234="",0,Y234),"0")</f>
        <v>0.19574999999999998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100</v>
      </c>
      <c r="X236" s="382">
        <f>IFERROR(SUM(X229:X234),"0")</f>
        <v>104.39999999999999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52.5</v>
      </c>
      <c r="X257" s="381">
        <f>IFERROR(IF(W257="",0,CEILING((W257/$H257),1)*$H257),"")</f>
        <v>52.5</v>
      </c>
      <c r="Y257" s="36">
        <f>IFERROR(IF(X257=0,"",ROUNDUP(X257/H257,0)*0.00502),"")</f>
        <v>0.1255</v>
      </c>
      <c r="Z257" s="56"/>
      <c r="AA257" s="57"/>
      <c r="AE257" s="64"/>
      <c r="BB257" s="216" t="s">
        <v>1</v>
      </c>
      <c r="BL257" s="64">
        <f>IFERROR(W257*I257/H257,"0")</f>
        <v>55.75</v>
      </c>
      <c r="BM257" s="64">
        <f>IFERROR(X257*I257/H257,"0")</f>
        <v>55.75</v>
      </c>
      <c r="BN257" s="64">
        <f>IFERROR(1/J257*(W257/H257),"0")</f>
        <v>0.10683760683760685</v>
      </c>
      <c r="BO257" s="64">
        <f>IFERROR(1/J257*(X257/H257),"0")</f>
        <v>0.10683760683760685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25</v>
      </c>
      <c r="X259" s="382">
        <f>IFERROR(X255/H255,"0")+IFERROR(X256/H256,"0")+IFERROR(X257/H257,"0")+IFERROR(X258/H258,"0")</f>
        <v>25</v>
      </c>
      <c r="Y259" s="382">
        <f>IFERROR(IF(Y255="",0,Y255),"0")+IFERROR(IF(Y256="",0,Y256),"0")+IFERROR(IF(Y257="",0,Y257),"0")+IFERROR(IF(Y258="",0,Y258),"0")</f>
        <v>0.1255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52.5</v>
      </c>
      <c r="X260" s="382">
        <f>IFERROR(SUM(X255:X258),"0")</f>
        <v>52.5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200</v>
      </c>
      <c r="X262" s="381">
        <f t="shared" ref="X262:X270" si="61">IFERROR(IF(W262="",0,CEILING((W262/$H262),1)*$H262),"")</f>
        <v>202.79999999999998</v>
      </c>
      <c r="Y262" s="36">
        <f>IFERROR(IF(X262=0,"",ROUNDUP(X262/H262,0)*0.02175),"")</f>
        <v>0.5655</v>
      </c>
      <c r="Z262" s="56"/>
      <c r="AA262" s="57"/>
      <c r="AE262" s="64"/>
      <c r="BB262" s="218" t="s">
        <v>1</v>
      </c>
      <c r="BL262" s="64">
        <f t="shared" ref="BL262:BL270" si="62">IFERROR(W262*I262/H262,"0")</f>
        <v>214.30769230769232</v>
      </c>
      <c r="BM262" s="64">
        <f t="shared" ref="BM262:BM270" si="63">IFERROR(X262*I262/H262,"0")</f>
        <v>217.30800000000002</v>
      </c>
      <c r="BN262" s="64">
        <f t="shared" ref="BN262:BN270" si="64">IFERROR(1/J262*(W262/H262),"0")</f>
        <v>0.45787545787545786</v>
      </c>
      <c r="BO262" s="64">
        <f t="shared" ref="BO262:BO270" si="65">IFERROR(1/J262*(X262/H262),"0")</f>
        <v>0.46428571428571425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25.641025641025642</v>
      </c>
      <c r="X271" s="382">
        <f>IFERROR(X262/H262,"0")+IFERROR(X263/H263,"0")+IFERROR(X264/H264,"0")+IFERROR(X265/H265,"0")+IFERROR(X266/H266,"0")+IFERROR(X267/H267,"0")+IFERROR(X268/H268,"0")+IFERROR(X269/H269,"0")+IFERROR(X270/H270,"0")</f>
        <v>26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0.5655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200</v>
      </c>
      <c r="X272" s="382">
        <f>IFERROR(SUM(X262:X270),"0")</f>
        <v>202.79999999999998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200</v>
      </c>
      <c r="X274" s="381">
        <f>IFERROR(IF(W274="",0,CEILING((W274/$H274),1)*$H274),"")</f>
        <v>201.60000000000002</v>
      </c>
      <c r="Y274" s="36">
        <f>IFERROR(IF(X274=0,"",ROUNDUP(X274/H274,0)*0.02175),"")</f>
        <v>0.52200000000000002</v>
      </c>
      <c r="Z274" s="56"/>
      <c r="AA274" s="57"/>
      <c r="AE274" s="64"/>
      <c r="BB274" s="227" t="s">
        <v>1</v>
      </c>
      <c r="BL274" s="64">
        <f>IFERROR(W274*I274/H274,"0")</f>
        <v>213.42857142857144</v>
      </c>
      <c r="BM274" s="64">
        <f>IFERROR(X274*I274/H274,"0")</f>
        <v>215.13600000000002</v>
      </c>
      <c r="BN274" s="64">
        <f>IFERROR(1/J274*(W274/H274),"0")</f>
        <v>0.42517006802721086</v>
      </c>
      <c r="BO274" s="64">
        <f>IFERROR(1/J274*(X274/H274),"0")</f>
        <v>0.42857142857142855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1000</v>
      </c>
      <c r="X275" s="381">
        <f>IFERROR(IF(W275="",0,CEILING((W275/$H275),1)*$H275),"")</f>
        <v>1006.1999999999999</v>
      </c>
      <c r="Y275" s="36">
        <f>IFERROR(IF(X275=0,"",ROUNDUP(X275/H275,0)*0.02175),"")</f>
        <v>2.8057499999999997</v>
      </c>
      <c r="Z275" s="56"/>
      <c r="AA275" s="57"/>
      <c r="AE275" s="64"/>
      <c r="BB275" s="228" t="s">
        <v>1</v>
      </c>
      <c r="BL275" s="64">
        <f>IFERROR(W275*I275/H275,"0")</f>
        <v>1072.3076923076924</v>
      </c>
      <c r="BM275" s="64">
        <f>IFERROR(X275*I275/H275,"0")</f>
        <v>1078.9559999999999</v>
      </c>
      <c r="BN275" s="64">
        <f>IFERROR(1/J275*(W275/H275),"0")</f>
        <v>2.2893772893772892</v>
      </c>
      <c r="BO275" s="64">
        <f>IFERROR(1/J275*(X275/H275),"0")</f>
        <v>2.3035714285714284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152.01465201465203</v>
      </c>
      <c r="X277" s="382">
        <f>IFERROR(X274/H274,"0")+IFERROR(X275/H275,"0")+IFERROR(X276/H276,"0")</f>
        <v>153</v>
      </c>
      <c r="Y277" s="382">
        <f>IFERROR(IF(Y274="",0,Y274),"0")+IFERROR(IF(Y275="",0,Y275),"0")+IFERROR(IF(Y276="",0,Y276),"0")</f>
        <v>3.32775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1200</v>
      </c>
      <c r="X278" s="382">
        <f>IFERROR(SUM(X274:X276),"0")</f>
        <v>1207.8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34</v>
      </c>
      <c r="X282" s="381">
        <f>IFERROR(IF(W282="",0,CEILING((W282/$H282),1)*$H282),"")</f>
        <v>35.699999999999996</v>
      </c>
      <c r="Y282" s="36">
        <f>IFERROR(IF(X282=0,"",ROUNDUP(X282/H282,0)*0.00753),"")</f>
        <v>0.10542</v>
      </c>
      <c r="Z282" s="56"/>
      <c r="AA282" s="57"/>
      <c r="AE282" s="64"/>
      <c r="BB282" s="232" t="s">
        <v>1</v>
      </c>
      <c r="BL282" s="64">
        <f>IFERROR(W282*I282/H282,"0")</f>
        <v>38.666666666666664</v>
      </c>
      <c r="BM282" s="64">
        <f>IFERROR(X282*I282/H282,"0")</f>
        <v>40.599999999999994</v>
      </c>
      <c r="BN282" s="64">
        <f>IFERROR(1/J282*(W282/H282),"0")</f>
        <v>8.5470085470085472E-2</v>
      </c>
      <c r="BO282" s="64">
        <f>IFERROR(1/J282*(X282/H282),"0")</f>
        <v>8.9743589743589744E-2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13.333333333333334</v>
      </c>
      <c r="X283" s="382">
        <f>IFERROR(X280/H280,"0")+IFERROR(X281/H281,"0")+IFERROR(X282/H282,"0")</f>
        <v>14</v>
      </c>
      <c r="Y283" s="382">
        <f>IFERROR(IF(Y280="",0,Y280),"0")+IFERROR(IF(Y281="",0,Y281),"0")+IFERROR(IF(Y282="",0,Y282),"0")</f>
        <v>0.10542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34</v>
      </c>
      <c r="X284" s="382">
        <f>IFERROR(SUM(X280:X282),"0")</f>
        <v>35.699999999999996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200</v>
      </c>
      <c r="X293" s="381">
        <f t="shared" ref="X293:X299" si="66">IFERROR(IF(W293="",0,CEILING((W293/$H293),1)*$H293),"")</f>
        <v>205.20000000000002</v>
      </c>
      <c r="Y293" s="36">
        <f>IFERROR(IF(X293=0,"",ROUNDUP(X293/H293,0)*0.02175),"")</f>
        <v>0.41324999999999995</v>
      </c>
      <c r="Z293" s="56"/>
      <c r="AA293" s="57"/>
      <c r="AE293" s="64"/>
      <c r="BB293" s="236" t="s">
        <v>1</v>
      </c>
      <c r="BL293" s="64">
        <f t="shared" ref="BL293:BL299" si="67">IFERROR(W293*I293/H293,"0")</f>
        <v>208.88888888888889</v>
      </c>
      <c r="BM293" s="64">
        <f t="shared" ref="BM293:BM299" si="68">IFERROR(X293*I293/H293,"0")</f>
        <v>214.32</v>
      </c>
      <c r="BN293" s="64">
        <f t="shared" ref="BN293:BN299" si="69">IFERROR(1/J293*(W293/H293),"0")</f>
        <v>0.3306878306878307</v>
      </c>
      <c r="BO293" s="64">
        <f t="shared" ref="BO293:BO299" si="70">IFERROR(1/J293*(X293/H293),"0")</f>
        <v>0.33928571428571425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150</v>
      </c>
      <c r="X295" s="381">
        <f t="shared" si="66"/>
        <v>150.79999999999998</v>
      </c>
      <c r="Y295" s="36">
        <f>IFERROR(IF(X295=0,"",ROUNDUP(X295/H295,0)*0.02175),"")</f>
        <v>0.28275</v>
      </c>
      <c r="Z295" s="56"/>
      <c r="AA295" s="57"/>
      <c r="AE295" s="64"/>
      <c r="BB295" s="238" t="s">
        <v>1</v>
      </c>
      <c r="BL295" s="64">
        <f t="shared" si="67"/>
        <v>156.20689655172416</v>
      </c>
      <c r="BM295" s="64">
        <f t="shared" si="68"/>
        <v>157.04</v>
      </c>
      <c r="BN295" s="64">
        <f t="shared" si="69"/>
        <v>0.23091133004926107</v>
      </c>
      <c r="BO295" s="64">
        <f t="shared" si="70"/>
        <v>0.2321428571428571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31.449553001277138</v>
      </c>
      <c r="X300" s="382">
        <f>IFERROR(X293/H293,"0")+IFERROR(X294/H294,"0")+IFERROR(X295/H295,"0")+IFERROR(X296/H296,"0")+IFERROR(X297/H297,"0")+IFERROR(X298/H298,"0")+IFERROR(X299/H299,"0")</f>
        <v>32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0.69599999999999995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350</v>
      </c>
      <c r="X301" s="382">
        <f>IFERROR(SUM(X293:X299),"0")</f>
        <v>356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hidden="1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hidden="1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idden="1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0</v>
      </c>
      <c r="X338" s="382">
        <f>IFERROR(X329/H329,"0")+IFERROR(X330/H330,"0")+IFERROR(X331/H331,"0")+IFERROR(X332/H332,"0")+IFERROR(X333/H333,"0")+IFERROR(X334/H334,"0")+IFERROR(X335/H335,"0")+IFERROR(X336/H336,"0")+IFERROR(X337/H337,"0")</f>
        <v>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83"/>
      <c r="AA338" s="383"/>
    </row>
    <row r="339" spans="1:67" hidden="1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0</v>
      </c>
      <c r="X339" s="382">
        <f>IFERROR(SUM(X329:X337),"0")</f>
        <v>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hidden="1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200</v>
      </c>
      <c r="X354" s="381">
        <f>IFERROR(IF(W354="",0,CEILING((W354/$H354),1)*$H354),"")</f>
        <v>202.79999999999998</v>
      </c>
      <c r="Y354" s="36">
        <f>IFERROR(IF(X354=0,"",ROUNDUP(X354/H354,0)*0.02175),"")</f>
        <v>0.5655</v>
      </c>
      <c r="Z354" s="56"/>
      <c r="AA354" s="57"/>
      <c r="AE354" s="64"/>
      <c r="BB354" s="267" t="s">
        <v>1</v>
      </c>
      <c r="BL354" s="64">
        <f>IFERROR(W354*I354/H354,"0")</f>
        <v>214.46153846153848</v>
      </c>
      <c r="BM354" s="64">
        <f>IFERROR(X354*I354/H354,"0")</f>
        <v>217.464</v>
      </c>
      <c r="BN354" s="64">
        <f>IFERROR(1/J354*(W354/H354),"0")</f>
        <v>0.45787545787545786</v>
      </c>
      <c r="BO354" s="64">
        <f>IFERROR(1/J354*(X354/H354),"0")</f>
        <v>0.46428571428571425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25.641025641025642</v>
      </c>
      <c r="X355" s="382">
        <f>IFERROR(X354/H354,"0")</f>
        <v>26</v>
      </c>
      <c r="Y355" s="382">
        <f>IFERROR(IF(Y354="",0,Y354),"0")</f>
        <v>0.5655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200</v>
      </c>
      <c r="X356" s="382">
        <f>IFERROR(SUM(X354:X354),"0")</f>
        <v>202.79999999999998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6000</v>
      </c>
      <c r="X372" s="381">
        <f>IFERROR(IF(W372="",0,CEILING((W372/$H372),1)*$H372),"")</f>
        <v>6006</v>
      </c>
      <c r="Y372" s="36">
        <f>IFERROR(IF(X372=0,"",ROUNDUP(X372/H372,0)*0.02175),"")</f>
        <v>16.747499999999999</v>
      </c>
      <c r="Z372" s="56"/>
      <c r="AA372" s="57"/>
      <c r="AE372" s="64"/>
      <c r="BB372" s="275" t="s">
        <v>1</v>
      </c>
      <c r="BL372" s="64">
        <f>IFERROR(W372*I372/H372,"0")</f>
        <v>6433.8461538461552</v>
      </c>
      <c r="BM372" s="64">
        <f>IFERROR(X372*I372/H372,"0")</f>
        <v>6440.2800000000007</v>
      </c>
      <c r="BN372" s="64">
        <f>IFERROR(1/J372*(W372/H372),"0")</f>
        <v>13.736263736263737</v>
      </c>
      <c r="BO372" s="64">
        <f>IFERROR(1/J372*(X372/H372),"0")</f>
        <v>13.75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240</v>
      </c>
      <c r="X374" s="381">
        <f>IFERROR(IF(W374="",0,CEILING((W374/$H374),1)*$H374),"")</f>
        <v>240</v>
      </c>
      <c r="Y374" s="36">
        <f>IFERROR(IF(X374=0,"",ROUNDUP(X374/H374,0)*0.00753),"")</f>
        <v>0.753</v>
      </c>
      <c r="Z374" s="56"/>
      <c r="AA374" s="57"/>
      <c r="AE374" s="64"/>
      <c r="BB374" s="277" t="s">
        <v>1</v>
      </c>
      <c r="BL374" s="64">
        <f>IFERROR(W374*I374/H374,"0")</f>
        <v>268.40000000000003</v>
      </c>
      <c r="BM374" s="64">
        <f>IFERROR(X374*I374/H374,"0")</f>
        <v>268.40000000000003</v>
      </c>
      <c r="BN374" s="64">
        <f>IFERROR(1/J374*(W374/H374),"0")</f>
        <v>0.64102564102564097</v>
      </c>
      <c r="BO374" s="64">
        <f>IFERROR(1/J374*(X374/H374),"0")</f>
        <v>0.64102564102564097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869.23076923076928</v>
      </c>
      <c r="X376" s="382">
        <f>IFERROR(X372/H372,"0")+IFERROR(X373/H373,"0")+IFERROR(X374/H374,"0")+IFERROR(X375/H375,"0")</f>
        <v>870</v>
      </c>
      <c r="Y376" s="382">
        <f>IFERROR(IF(Y372="",0,Y372),"0")+IFERROR(IF(Y373="",0,Y373),"0")+IFERROR(IF(Y374="",0,Y374),"0")+IFERROR(IF(Y375="",0,Y375),"0")</f>
        <v>17.500499999999999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6240</v>
      </c>
      <c r="X377" s="382">
        <f>IFERROR(SUM(X372:X375),"0")</f>
        <v>6246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150</v>
      </c>
      <c r="X391" s="381">
        <f t="shared" si="76"/>
        <v>151.20000000000002</v>
      </c>
      <c r="Y391" s="36">
        <f>IFERROR(IF(X391=0,"",ROUNDUP(X391/H391,0)*0.00753),"")</f>
        <v>0.27107999999999999</v>
      </c>
      <c r="Z391" s="56"/>
      <c r="AA391" s="57"/>
      <c r="AE391" s="64"/>
      <c r="BB391" s="283" t="s">
        <v>1</v>
      </c>
      <c r="BL391" s="64">
        <f t="shared" si="77"/>
        <v>158.21428571428569</v>
      </c>
      <c r="BM391" s="64">
        <f t="shared" si="78"/>
        <v>159.47999999999999</v>
      </c>
      <c r="BN391" s="64">
        <f t="shared" si="79"/>
        <v>0.22893772893772893</v>
      </c>
      <c r="BO391" s="64">
        <f t="shared" si="80"/>
        <v>0.23076923076923075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200</v>
      </c>
      <c r="X392" s="381">
        <f t="shared" si="76"/>
        <v>201.60000000000002</v>
      </c>
      <c r="Y392" s="36">
        <f>IFERROR(IF(X392=0,"",ROUNDUP(X392/H392,0)*0.00753),"")</f>
        <v>0.36143999999999998</v>
      </c>
      <c r="Z392" s="56"/>
      <c r="AA392" s="57"/>
      <c r="AE392" s="64"/>
      <c r="BB392" s="284" t="s">
        <v>1</v>
      </c>
      <c r="BL392" s="64">
        <f t="shared" si="77"/>
        <v>210.95238095238093</v>
      </c>
      <c r="BM392" s="64">
        <f t="shared" si="78"/>
        <v>212.64000000000001</v>
      </c>
      <c r="BN392" s="64">
        <f t="shared" si="79"/>
        <v>0.30525030525030528</v>
      </c>
      <c r="BO392" s="64">
        <f t="shared" si="80"/>
        <v>0.30769230769230771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83.333333333333343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84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0.63251999999999997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350</v>
      </c>
      <c r="X404" s="382">
        <f>IFERROR(SUM(X390:X402),"0")</f>
        <v>352.80000000000007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500</v>
      </c>
      <c r="X461" s="381">
        <f t="shared" ref="X461:X472" si="87">IFERROR(IF(W461="",0,CEILING((W461/$H461),1)*$H461),"")</f>
        <v>501.6</v>
      </c>
      <c r="Y461" s="36">
        <f t="shared" ref="Y461:Y467" si="88">IFERROR(IF(X461=0,"",ROUNDUP(X461/H461,0)*0.01196),"")</f>
        <v>1.1362000000000001</v>
      </c>
      <c r="Z461" s="56"/>
      <c r="AA461" s="57"/>
      <c r="AE461" s="64"/>
      <c r="BB461" s="318" t="s">
        <v>1</v>
      </c>
      <c r="BL461" s="64">
        <f t="shared" ref="BL461:BL472" si="89">IFERROR(W461*I461/H461,"0")</f>
        <v>534.09090909090912</v>
      </c>
      <c r="BM461" s="64">
        <f t="shared" ref="BM461:BM472" si="90">IFERROR(X461*I461/H461,"0")</f>
        <v>535.79999999999995</v>
      </c>
      <c r="BN461" s="64">
        <f t="shared" ref="BN461:BN472" si="91">IFERROR(1/J461*(W461/H461),"0")</f>
        <v>0.91054778554778548</v>
      </c>
      <c r="BO461" s="64">
        <f t="shared" ref="BO461:BO472" si="92">IFERROR(1/J461*(X461/H461),"0")</f>
        <v>0.91346153846153855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400</v>
      </c>
      <c r="X464" s="381">
        <f t="shared" si="87"/>
        <v>401.28000000000003</v>
      </c>
      <c r="Y464" s="36">
        <f t="shared" si="88"/>
        <v>0.90895999999999999</v>
      </c>
      <c r="Z464" s="56"/>
      <c r="AA464" s="57"/>
      <c r="AE464" s="64"/>
      <c r="BB464" s="321" t="s">
        <v>1</v>
      </c>
      <c r="BL464" s="64">
        <f t="shared" si="89"/>
        <v>427.27272727272725</v>
      </c>
      <c r="BM464" s="64">
        <f t="shared" si="90"/>
        <v>428.64</v>
      </c>
      <c r="BN464" s="64">
        <f t="shared" si="91"/>
        <v>0.72843822843822836</v>
      </c>
      <c r="BO464" s="64">
        <f t="shared" si="92"/>
        <v>0.73076923076923084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170.45454545454544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171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2.0451600000000001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900</v>
      </c>
      <c r="X474" s="382">
        <f>IFERROR(SUM(X461:X472),"0")</f>
        <v>902.88000000000011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2000</v>
      </c>
      <c r="X481" s="381">
        <f t="shared" ref="X481:X486" si="93">IFERROR(IF(W481="",0,CEILING((W481/$H481),1)*$H481),"")</f>
        <v>2001.1200000000001</v>
      </c>
      <c r="Y481" s="36">
        <f>IFERROR(IF(X481=0,"",ROUNDUP(X481/H481,0)*0.01196),"")</f>
        <v>4.5328400000000002</v>
      </c>
      <c r="Z481" s="56"/>
      <c r="AA481" s="57"/>
      <c r="AE481" s="64"/>
      <c r="BB481" s="332" t="s">
        <v>1</v>
      </c>
      <c r="BL481" s="64">
        <f t="shared" ref="BL481:BL486" si="94">IFERROR(W481*I481/H481,"0")</f>
        <v>2136.3636363636365</v>
      </c>
      <c r="BM481" s="64">
        <f t="shared" ref="BM481:BM486" si="95">IFERROR(X481*I481/H481,"0")</f>
        <v>2137.56</v>
      </c>
      <c r="BN481" s="64">
        <f t="shared" ref="BN481:BN486" si="96">IFERROR(1/J481*(W481/H481),"0")</f>
        <v>3.6421911421911419</v>
      </c>
      <c r="BO481" s="64">
        <f t="shared" ref="BO481:BO486" si="97">IFERROR(1/J481*(X481/H481),"0")</f>
        <v>3.6442307692307696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1500</v>
      </c>
      <c r="X482" s="381">
        <f t="shared" si="93"/>
        <v>1504.8000000000002</v>
      </c>
      <c r="Y482" s="36">
        <f>IFERROR(IF(X482=0,"",ROUNDUP(X482/H482,0)*0.01196),"")</f>
        <v>3.4085999999999999</v>
      </c>
      <c r="Z482" s="56"/>
      <c r="AA482" s="57"/>
      <c r="AE482" s="64"/>
      <c r="BB482" s="333" t="s">
        <v>1</v>
      </c>
      <c r="BL482" s="64">
        <f t="shared" si="94"/>
        <v>1602.2727272727273</v>
      </c>
      <c r="BM482" s="64">
        <f t="shared" si="95"/>
        <v>1607.3999999999999</v>
      </c>
      <c r="BN482" s="64">
        <f t="shared" si="96"/>
        <v>2.7316433566433567</v>
      </c>
      <c r="BO482" s="64">
        <f t="shared" si="97"/>
        <v>2.7403846153846154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662.87878787878776</v>
      </c>
      <c r="X487" s="382">
        <f>IFERROR(X481/H481,"0")+IFERROR(X482/H482,"0")+IFERROR(X483/H483,"0")+IFERROR(X484/H484,"0")+IFERROR(X485/H485,"0")+IFERROR(X486/H486,"0")</f>
        <v>664</v>
      </c>
      <c r="Y487" s="382">
        <f>IFERROR(IF(Y481="",0,Y481),"0")+IFERROR(IF(Y482="",0,Y482),"0")+IFERROR(IF(Y483="",0,Y483),"0")+IFERROR(IF(Y484="",0,Y484),"0")+IFERROR(IF(Y485="",0,Y485),"0")+IFERROR(IF(Y486="",0,Y486),"0")</f>
        <v>7.9414400000000001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3500</v>
      </c>
      <c r="X488" s="382">
        <f>IFERROR(SUM(X481:X486),"0")</f>
        <v>3505.92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17176.5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17239.099999999999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18368.440796177008</v>
      </c>
      <c r="X546" s="382">
        <f>IFERROR(SUM(BM22:BM542),"0")</f>
        <v>18435.101999999999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36</v>
      </c>
      <c r="X547" s="38">
        <f>ROUNDUP(SUM(BO22:BO542),0)</f>
        <v>36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19268.440796177008</v>
      </c>
      <c r="X548" s="382">
        <f>GrossWeightTotalR+PalletQtyTotalR*25</f>
        <v>19335.101999999999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2839.7704658049488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2849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43.433070000000001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1501.2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957.59999999999991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1610.6999999999998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1498.8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1498.8</v>
      </c>
      <c r="O555" s="46">
        <f>IFERROR(X293*1,"0")+IFERROR(X294*1,"0")+IFERROR(X295*1,"0")+IFERROR(X296*1,"0")+IFERROR(X297*1,"0")+IFERROR(X298*1,"0")+IFERROR(X299*1,"0")+IFERROR(X303*1,"0")+IFERROR(X304*1,"0")</f>
        <v>356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202.79999999999998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6246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352.80000000000007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4408.8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500,00"/>
        <filter val="1 600,00"/>
        <filter val="100,00"/>
        <filter val="13,33"/>
        <filter val="138,89"/>
        <filter val="150,00"/>
        <filter val="152,01"/>
        <filter val="17 176,50"/>
        <filter val="170,45"/>
        <filter val="18 368,44"/>
        <filter val="19 268,44"/>
        <filter val="2 000,00"/>
        <filter val="2 839,77"/>
        <filter val="200,00"/>
        <filter val="240,00"/>
        <filter val="25,00"/>
        <filter val="25,64"/>
        <filter val="250,00"/>
        <filter val="3 500,00"/>
        <filter val="300,00"/>
        <filter val="31,45"/>
        <filter val="34,00"/>
        <filter val="350,00"/>
        <filter val="36"/>
        <filter val="40,00"/>
        <filter val="400,00"/>
        <filter val="500,00"/>
        <filter val="52,50"/>
        <filter val="547,97"/>
        <filter val="6 000,00"/>
        <filter val="6 240,00"/>
        <filter val="60,00"/>
        <filter val="600,00"/>
        <filter val="662,88"/>
        <filter val="8,62"/>
        <filter val="83,33"/>
        <filter val="85,32"/>
        <filter val="869,23"/>
        <filter val="900,00"/>
        <filter val="950,00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2024-06-05T11:42:41Z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