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F414A27-7B8F-49E4-A024-C632B362614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N527" i="1"/>
  <c r="BL527" i="1"/>
  <c r="X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O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W497" i="1"/>
  <c r="BN496" i="1"/>
  <c r="BL496" i="1"/>
  <c r="X496" i="1"/>
  <c r="O496" i="1"/>
  <c r="W494" i="1"/>
  <c r="W493" i="1"/>
  <c r="BN492" i="1"/>
  <c r="BL492" i="1"/>
  <c r="X492" i="1"/>
  <c r="O492" i="1"/>
  <c r="BN491" i="1"/>
  <c r="BL491" i="1"/>
  <c r="X491" i="1"/>
  <c r="O491" i="1"/>
  <c r="BN490" i="1"/>
  <c r="BL490" i="1"/>
  <c r="X490" i="1"/>
  <c r="X493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N484" i="1"/>
  <c r="BL484" i="1"/>
  <c r="X484" i="1"/>
  <c r="O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N476" i="1"/>
  <c r="BL476" i="1"/>
  <c r="X476" i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N470" i="1"/>
  <c r="BL470" i="1"/>
  <c r="X470" i="1"/>
  <c r="O470" i="1"/>
  <c r="BN469" i="1"/>
  <c r="BL469" i="1"/>
  <c r="X469" i="1"/>
  <c r="O469" i="1"/>
  <c r="BN468" i="1"/>
  <c r="BL468" i="1"/>
  <c r="X468" i="1"/>
  <c r="O468" i="1"/>
  <c r="BN467" i="1"/>
  <c r="BL467" i="1"/>
  <c r="X467" i="1"/>
  <c r="O467" i="1"/>
  <c r="BN466" i="1"/>
  <c r="BL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N462" i="1"/>
  <c r="BL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N449" i="1"/>
  <c r="BL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N438" i="1"/>
  <c r="BL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BN431" i="1"/>
  <c r="BL431" i="1"/>
  <c r="X431" i="1"/>
  <c r="O431" i="1"/>
  <c r="BN430" i="1"/>
  <c r="BL430" i="1"/>
  <c r="X430" i="1"/>
  <c r="O430" i="1"/>
  <c r="BN429" i="1"/>
  <c r="BL429" i="1"/>
  <c r="X429" i="1"/>
  <c r="O429" i="1"/>
  <c r="BN428" i="1"/>
  <c r="BL428" i="1"/>
  <c r="X428" i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N417" i="1"/>
  <c r="BL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N407" i="1"/>
  <c r="BL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N397" i="1"/>
  <c r="BL397" i="1"/>
  <c r="X397" i="1"/>
  <c r="O397" i="1"/>
  <c r="BN396" i="1"/>
  <c r="BL396" i="1"/>
  <c r="X396" i="1"/>
  <c r="O396" i="1"/>
  <c r="BN395" i="1"/>
  <c r="BL395" i="1"/>
  <c r="X395" i="1"/>
  <c r="O395" i="1"/>
  <c r="BN394" i="1"/>
  <c r="BL394" i="1"/>
  <c r="X394" i="1"/>
  <c r="O394" i="1"/>
  <c r="BN393" i="1"/>
  <c r="BL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N385" i="1"/>
  <c r="BL385" i="1"/>
  <c r="X385" i="1"/>
  <c r="O385" i="1"/>
  <c r="W381" i="1"/>
  <c r="W380" i="1"/>
  <c r="BN379" i="1"/>
  <c r="BL379" i="1"/>
  <c r="X379" i="1"/>
  <c r="O379" i="1"/>
  <c r="W377" i="1"/>
  <c r="W376" i="1"/>
  <c r="BN375" i="1"/>
  <c r="BL375" i="1"/>
  <c r="X375" i="1"/>
  <c r="O375" i="1"/>
  <c r="BN374" i="1"/>
  <c r="BL374" i="1"/>
  <c r="X374" i="1"/>
  <c r="O374" i="1"/>
  <c r="BN373" i="1"/>
  <c r="BL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BN360" i="1"/>
  <c r="BL360" i="1"/>
  <c r="X360" i="1"/>
  <c r="O360" i="1"/>
  <c r="BN359" i="1"/>
  <c r="BL359" i="1"/>
  <c r="X359" i="1"/>
  <c r="O359" i="1"/>
  <c r="W356" i="1"/>
  <c r="W355" i="1"/>
  <c r="BN354" i="1"/>
  <c r="BL354" i="1"/>
  <c r="X354" i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BN341" i="1"/>
  <c r="BL341" i="1"/>
  <c r="X341" i="1"/>
  <c r="O341" i="1"/>
  <c r="W339" i="1"/>
  <c r="W338" i="1"/>
  <c r="BN337" i="1"/>
  <c r="BL337" i="1"/>
  <c r="X337" i="1"/>
  <c r="O337" i="1"/>
  <c r="BN336" i="1"/>
  <c r="BL336" i="1"/>
  <c r="X336" i="1"/>
  <c r="BN335" i="1"/>
  <c r="BL335" i="1"/>
  <c r="X335" i="1"/>
  <c r="O335" i="1"/>
  <c r="BN334" i="1"/>
  <c r="BL334" i="1"/>
  <c r="X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N303" i="1"/>
  <c r="BL303" i="1"/>
  <c r="X303" i="1"/>
  <c r="O303" i="1"/>
  <c r="W301" i="1"/>
  <c r="W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O294" i="1"/>
  <c r="BN293" i="1"/>
  <c r="BL293" i="1"/>
  <c r="X293" i="1"/>
  <c r="O293" i="1"/>
  <c r="W290" i="1"/>
  <c r="W289" i="1"/>
  <c r="BN288" i="1"/>
  <c r="BL288" i="1"/>
  <c r="X288" i="1"/>
  <c r="O288" i="1"/>
  <c r="BN287" i="1"/>
  <c r="BL287" i="1"/>
  <c r="X287" i="1"/>
  <c r="O287" i="1"/>
  <c r="BN286" i="1"/>
  <c r="BL286" i="1"/>
  <c r="X286" i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X277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N274" i="1"/>
  <c r="BL274" i="1"/>
  <c r="X274" i="1"/>
  <c r="O274" i="1"/>
  <c r="W272" i="1"/>
  <c r="W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BO265" i="1" s="1"/>
  <c r="O265" i="1"/>
  <c r="BN264" i="1"/>
  <c r="BL264" i="1"/>
  <c r="X264" i="1"/>
  <c r="O264" i="1"/>
  <c r="BN263" i="1"/>
  <c r="BL263" i="1"/>
  <c r="X263" i="1"/>
  <c r="BO263" i="1" s="1"/>
  <c r="O263" i="1"/>
  <c r="BN262" i="1"/>
  <c r="BL262" i="1"/>
  <c r="X262" i="1"/>
  <c r="O262" i="1"/>
  <c r="W260" i="1"/>
  <c r="W259" i="1"/>
  <c r="BN258" i="1"/>
  <c r="BL258" i="1"/>
  <c r="X258" i="1"/>
  <c r="O258" i="1"/>
  <c r="BN257" i="1"/>
  <c r="BL257" i="1"/>
  <c r="X257" i="1"/>
  <c r="BO257" i="1" s="1"/>
  <c r="O257" i="1"/>
  <c r="BO256" i="1"/>
  <c r="BN256" i="1"/>
  <c r="BM256" i="1"/>
  <c r="BL256" i="1"/>
  <c r="Y256" i="1"/>
  <c r="X256" i="1"/>
  <c r="O256" i="1"/>
  <c r="BN255" i="1"/>
  <c r="BL255" i="1"/>
  <c r="X255" i="1"/>
  <c r="O255" i="1"/>
  <c r="W253" i="1"/>
  <c r="W252" i="1"/>
  <c r="BN251" i="1"/>
  <c r="BL251" i="1"/>
  <c r="X251" i="1"/>
  <c r="BO251" i="1" s="1"/>
  <c r="O251" i="1"/>
  <c r="BN250" i="1"/>
  <c r="BL250" i="1"/>
  <c r="X250" i="1"/>
  <c r="O250" i="1"/>
  <c r="BN249" i="1"/>
  <c r="BL249" i="1"/>
  <c r="X249" i="1"/>
  <c r="BO249" i="1" s="1"/>
  <c r="O249" i="1"/>
  <c r="BN248" i="1"/>
  <c r="BL248" i="1"/>
  <c r="X248" i="1"/>
  <c r="O248" i="1"/>
  <c r="BN247" i="1"/>
  <c r="BL247" i="1"/>
  <c r="X247" i="1"/>
  <c r="BO247" i="1" s="1"/>
  <c r="O247" i="1"/>
  <c r="BN246" i="1"/>
  <c r="BL246" i="1"/>
  <c r="X246" i="1"/>
  <c r="O246" i="1"/>
  <c r="BN245" i="1"/>
  <c r="BL245" i="1"/>
  <c r="X245" i="1"/>
  <c r="BO245" i="1" s="1"/>
  <c r="O245" i="1"/>
  <c r="BO244" i="1"/>
  <c r="BN244" i="1"/>
  <c r="BM244" i="1"/>
  <c r="BL244" i="1"/>
  <c r="Y244" i="1"/>
  <c r="X244" i="1"/>
  <c r="O244" i="1"/>
  <c r="BN243" i="1"/>
  <c r="BL243" i="1"/>
  <c r="X243" i="1"/>
  <c r="BO243" i="1" s="1"/>
  <c r="O243" i="1"/>
  <c r="BN242" i="1"/>
  <c r="BL242" i="1"/>
  <c r="X242" i="1"/>
  <c r="O242" i="1"/>
  <c r="BN241" i="1"/>
  <c r="BL241" i="1"/>
  <c r="X241" i="1"/>
  <c r="BO241" i="1" s="1"/>
  <c r="O241" i="1"/>
  <c r="BN240" i="1"/>
  <c r="BL240" i="1"/>
  <c r="X240" i="1"/>
  <c r="O240" i="1"/>
  <c r="BN239" i="1"/>
  <c r="BL239" i="1"/>
  <c r="X239" i="1"/>
  <c r="O239" i="1"/>
  <c r="W236" i="1"/>
  <c r="W235" i="1"/>
  <c r="BN234" i="1"/>
  <c r="BL234" i="1"/>
  <c r="X234" i="1"/>
  <c r="BO234" i="1" s="1"/>
  <c r="O234" i="1"/>
  <c r="BN233" i="1"/>
  <c r="BL233" i="1"/>
  <c r="X233" i="1"/>
  <c r="O233" i="1"/>
  <c r="BN232" i="1"/>
  <c r="BL232" i="1"/>
  <c r="X232" i="1"/>
  <c r="BO232" i="1" s="1"/>
  <c r="O232" i="1"/>
  <c r="BO231" i="1"/>
  <c r="BN231" i="1"/>
  <c r="BM231" i="1"/>
  <c r="BL231" i="1"/>
  <c r="Y231" i="1"/>
  <c r="X231" i="1"/>
  <c r="O231" i="1"/>
  <c r="BN230" i="1"/>
  <c r="BL230" i="1"/>
  <c r="X230" i="1"/>
  <c r="BO230" i="1" s="1"/>
  <c r="O230" i="1"/>
  <c r="BN229" i="1"/>
  <c r="BL229" i="1"/>
  <c r="X229" i="1"/>
  <c r="O229" i="1"/>
  <c r="W226" i="1"/>
  <c r="W225" i="1"/>
  <c r="BN224" i="1"/>
  <c r="BL224" i="1"/>
  <c r="X224" i="1"/>
  <c r="O224" i="1"/>
  <c r="BN223" i="1"/>
  <c r="BL223" i="1"/>
  <c r="X223" i="1"/>
  <c r="X226" i="1" s="1"/>
  <c r="O223" i="1"/>
  <c r="W221" i="1"/>
  <c r="W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O217" i="1"/>
  <c r="BO216" i="1"/>
  <c r="BN216" i="1"/>
  <c r="BM216" i="1"/>
  <c r="BL216" i="1"/>
  <c r="Y216" i="1"/>
  <c r="X216" i="1"/>
  <c r="O216" i="1"/>
  <c r="BN215" i="1"/>
  <c r="BL215" i="1"/>
  <c r="X215" i="1"/>
  <c r="BO215" i="1" s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N207" i="1"/>
  <c r="BL207" i="1"/>
  <c r="X207" i="1"/>
  <c r="BO207" i="1" s="1"/>
  <c r="BN206" i="1"/>
  <c r="BL206" i="1"/>
  <c r="X206" i="1"/>
  <c r="BO206" i="1" s="1"/>
  <c r="O206" i="1"/>
  <c r="BN205" i="1"/>
  <c r="BM205" i="1"/>
  <c r="BL205" i="1"/>
  <c r="Y205" i="1"/>
  <c r="X205" i="1"/>
  <c r="BO205" i="1" s="1"/>
  <c r="O205" i="1"/>
  <c r="BN204" i="1"/>
  <c r="BL204" i="1"/>
  <c r="X204" i="1"/>
  <c r="O204" i="1"/>
  <c r="W202" i="1"/>
  <c r="W201" i="1"/>
  <c r="BN200" i="1"/>
  <c r="BL200" i="1"/>
  <c r="X200" i="1"/>
  <c r="BO200" i="1" s="1"/>
  <c r="O200" i="1"/>
  <c r="BN199" i="1"/>
  <c r="BL199" i="1"/>
  <c r="X199" i="1"/>
  <c r="BN198" i="1"/>
  <c r="BL198" i="1"/>
  <c r="X198" i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N194" i="1"/>
  <c r="BL194" i="1"/>
  <c r="X194" i="1"/>
  <c r="O194" i="1"/>
  <c r="BN193" i="1"/>
  <c r="BL193" i="1"/>
  <c r="X193" i="1"/>
  <c r="BO193" i="1" s="1"/>
  <c r="O193" i="1"/>
  <c r="BO192" i="1"/>
  <c r="BN192" i="1"/>
  <c r="BM192" i="1"/>
  <c r="BL192" i="1"/>
  <c r="Y192" i="1"/>
  <c r="X192" i="1"/>
  <c r="O192" i="1"/>
  <c r="BN191" i="1"/>
  <c r="BL191" i="1"/>
  <c r="X191" i="1"/>
  <c r="BO191" i="1" s="1"/>
  <c r="O191" i="1"/>
  <c r="BN190" i="1"/>
  <c r="BL190" i="1"/>
  <c r="X190" i="1"/>
  <c r="O190" i="1"/>
  <c r="BN189" i="1"/>
  <c r="BL189" i="1"/>
  <c r="X189" i="1"/>
  <c r="BO189" i="1" s="1"/>
  <c r="O189" i="1"/>
  <c r="BN188" i="1"/>
  <c r="BL188" i="1"/>
  <c r="X188" i="1"/>
  <c r="BO188" i="1" s="1"/>
  <c r="BN187" i="1"/>
  <c r="BL187" i="1"/>
  <c r="X187" i="1"/>
  <c r="BO187" i="1" s="1"/>
  <c r="O187" i="1"/>
  <c r="BN186" i="1"/>
  <c r="BL186" i="1"/>
  <c r="X186" i="1"/>
  <c r="BO186" i="1" s="1"/>
  <c r="O186" i="1"/>
  <c r="BN185" i="1"/>
  <c r="BL185" i="1"/>
  <c r="X185" i="1"/>
  <c r="BN184" i="1"/>
  <c r="BL184" i="1"/>
  <c r="X184" i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O181" i="1"/>
  <c r="W179" i="1"/>
  <c r="W178" i="1"/>
  <c r="BN177" i="1"/>
  <c r="BL177" i="1"/>
  <c r="X177" i="1"/>
  <c r="BO177" i="1" s="1"/>
  <c r="O177" i="1"/>
  <c r="BN176" i="1"/>
  <c r="BL176" i="1"/>
  <c r="X176" i="1"/>
  <c r="O176" i="1"/>
  <c r="BN175" i="1"/>
  <c r="BL175" i="1"/>
  <c r="X175" i="1"/>
  <c r="BO175" i="1" s="1"/>
  <c r="O175" i="1"/>
  <c r="BO174" i="1"/>
  <c r="BN174" i="1"/>
  <c r="BM174" i="1"/>
  <c r="BL174" i="1"/>
  <c r="Y174" i="1"/>
  <c r="X174" i="1"/>
  <c r="O174" i="1"/>
  <c r="W172" i="1"/>
  <c r="W171" i="1"/>
  <c r="BN170" i="1"/>
  <c r="BL170" i="1"/>
  <c r="X170" i="1"/>
  <c r="O170" i="1"/>
  <c r="BN169" i="1"/>
  <c r="BL169" i="1"/>
  <c r="X169" i="1"/>
  <c r="X172" i="1" s="1"/>
  <c r="O169" i="1"/>
  <c r="W167" i="1"/>
  <c r="W166" i="1"/>
  <c r="BN165" i="1"/>
  <c r="BL165" i="1"/>
  <c r="X165" i="1"/>
  <c r="BO165" i="1" s="1"/>
  <c r="O165" i="1"/>
  <c r="BN164" i="1"/>
  <c r="BL164" i="1"/>
  <c r="X164" i="1"/>
  <c r="BO164" i="1" s="1"/>
  <c r="O164" i="1"/>
  <c r="W161" i="1"/>
  <c r="W160" i="1"/>
  <c r="BN159" i="1"/>
  <c r="BL159" i="1"/>
  <c r="X159" i="1"/>
  <c r="O159" i="1"/>
  <c r="BN158" i="1"/>
  <c r="BL158" i="1"/>
  <c r="X158" i="1"/>
  <c r="BO158" i="1" s="1"/>
  <c r="O158" i="1"/>
  <c r="BO157" i="1"/>
  <c r="BN157" i="1"/>
  <c r="BM157" i="1"/>
  <c r="BL157" i="1"/>
  <c r="Y157" i="1"/>
  <c r="X157" i="1"/>
  <c r="O157" i="1"/>
  <c r="BN156" i="1"/>
  <c r="BL156" i="1"/>
  <c r="X156" i="1"/>
  <c r="BO156" i="1" s="1"/>
  <c r="O156" i="1"/>
  <c r="BN155" i="1"/>
  <c r="BL155" i="1"/>
  <c r="X155" i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O151" i="1"/>
  <c r="W148" i="1"/>
  <c r="W147" i="1"/>
  <c r="BN146" i="1"/>
  <c r="BL146" i="1"/>
  <c r="X146" i="1"/>
  <c r="BO146" i="1" s="1"/>
  <c r="O146" i="1"/>
  <c r="BN145" i="1"/>
  <c r="BL145" i="1"/>
  <c r="X145" i="1"/>
  <c r="BO145" i="1" s="1"/>
  <c r="O145" i="1"/>
  <c r="BO144" i="1"/>
  <c r="BN144" i="1"/>
  <c r="BM144" i="1"/>
  <c r="BL144" i="1"/>
  <c r="Y144" i="1"/>
  <c r="X144" i="1"/>
  <c r="O144" i="1"/>
  <c r="W140" i="1"/>
  <c r="W139" i="1"/>
  <c r="BN138" i="1"/>
  <c r="BL138" i="1"/>
  <c r="X138" i="1"/>
  <c r="BO138" i="1" s="1"/>
  <c r="O138" i="1"/>
  <c r="BN137" i="1"/>
  <c r="BL137" i="1"/>
  <c r="X137" i="1"/>
  <c r="BO137" i="1" s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W131" i="1"/>
  <c r="W130" i="1"/>
  <c r="BN129" i="1"/>
  <c r="BL129" i="1"/>
  <c r="X129" i="1"/>
  <c r="BO129" i="1" s="1"/>
  <c r="O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BO126" i="1" s="1"/>
  <c r="O126" i="1"/>
  <c r="BO125" i="1"/>
  <c r="BN125" i="1"/>
  <c r="BM125" i="1"/>
  <c r="BL125" i="1"/>
  <c r="Y125" i="1"/>
  <c r="X125" i="1"/>
  <c r="O125" i="1"/>
  <c r="BN124" i="1"/>
  <c r="BL124" i="1"/>
  <c r="X124" i="1"/>
  <c r="BO124" i="1" s="1"/>
  <c r="O124" i="1"/>
  <c r="BN123" i="1"/>
  <c r="BL123" i="1"/>
  <c r="X123" i="1"/>
  <c r="O123" i="1"/>
  <c r="W121" i="1"/>
  <c r="W120" i="1"/>
  <c r="BN119" i="1"/>
  <c r="BL119" i="1"/>
  <c r="X119" i="1"/>
  <c r="BO119" i="1" s="1"/>
  <c r="O119" i="1"/>
  <c r="BN118" i="1"/>
  <c r="BL118" i="1"/>
  <c r="X118" i="1"/>
  <c r="BO118" i="1" s="1"/>
  <c r="O118" i="1"/>
  <c r="BN117" i="1"/>
  <c r="BL117" i="1"/>
  <c r="X117" i="1"/>
  <c r="BO117" i="1" s="1"/>
  <c r="O117" i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N107" i="1"/>
  <c r="BL107" i="1"/>
  <c r="X107" i="1"/>
  <c r="BO107" i="1" s="1"/>
  <c r="O107" i="1"/>
  <c r="BN106" i="1"/>
  <c r="BL106" i="1"/>
  <c r="X106" i="1"/>
  <c r="X121" i="1" s="1"/>
  <c r="O106" i="1"/>
  <c r="W104" i="1"/>
  <c r="W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X103" i="1" s="1"/>
  <c r="O96" i="1"/>
  <c r="W94" i="1"/>
  <c r="W93" i="1"/>
  <c r="BN92" i="1"/>
  <c r="BL92" i="1"/>
  <c r="X92" i="1"/>
  <c r="BO92" i="1" s="1"/>
  <c r="O92" i="1"/>
  <c r="BN91" i="1"/>
  <c r="BL91" i="1"/>
  <c r="X91" i="1"/>
  <c r="BO91" i="1" s="1"/>
  <c r="O91" i="1"/>
  <c r="BN90" i="1"/>
  <c r="BL90" i="1"/>
  <c r="X90" i="1"/>
  <c r="BO90" i="1" s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N58" i="1"/>
  <c r="BL58" i="1"/>
  <c r="X58" i="1"/>
  <c r="BO58" i="1" s="1"/>
  <c r="O58" i="1"/>
  <c r="BN57" i="1"/>
  <c r="BL57" i="1"/>
  <c r="X57" i="1"/>
  <c r="BO57" i="1" s="1"/>
  <c r="O57" i="1"/>
  <c r="W54" i="1"/>
  <c r="W53" i="1"/>
  <c r="BN52" i="1"/>
  <c r="BL52" i="1"/>
  <c r="X52" i="1"/>
  <c r="BO52" i="1" s="1"/>
  <c r="O52" i="1"/>
  <c r="BN51" i="1"/>
  <c r="BL51" i="1"/>
  <c r="X51" i="1"/>
  <c r="C555" i="1" s="1"/>
  <c r="O51" i="1"/>
  <c r="W47" i="1"/>
  <c r="W46" i="1"/>
  <c r="BN45" i="1"/>
  <c r="BL45" i="1"/>
  <c r="X45" i="1"/>
  <c r="X46" i="1" s="1"/>
  <c r="O45" i="1"/>
  <c r="W43" i="1"/>
  <c r="W42" i="1"/>
  <c r="BN41" i="1"/>
  <c r="BL41" i="1"/>
  <c r="X41" i="1"/>
  <c r="X42" i="1" s="1"/>
  <c r="O41" i="1"/>
  <c r="W39" i="1"/>
  <c r="W38" i="1"/>
  <c r="BN37" i="1"/>
  <c r="BL37" i="1"/>
  <c r="X37" i="1"/>
  <c r="X38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X34" i="1" s="1"/>
  <c r="O27" i="1"/>
  <c r="W25" i="1"/>
  <c r="W24" i="1"/>
  <c r="W549" i="1" s="1"/>
  <c r="BN23" i="1"/>
  <c r="BL23" i="1"/>
  <c r="X23" i="1"/>
  <c r="BO23" i="1" s="1"/>
  <c r="O23" i="1"/>
  <c r="BN22" i="1"/>
  <c r="BL22" i="1"/>
  <c r="X22" i="1"/>
  <c r="BO22" i="1" s="1"/>
  <c r="O22" i="1"/>
  <c r="H10" i="1"/>
  <c r="A9" i="1"/>
  <c r="A10" i="1" s="1"/>
  <c r="D7" i="1"/>
  <c r="P6" i="1"/>
  <c r="O2" i="1"/>
  <c r="BO208" i="1" l="1"/>
  <c r="BM208" i="1"/>
  <c r="Y208" i="1"/>
  <c r="BO224" i="1"/>
  <c r="BM224" i="1"/>
  <c r="Y224" i="1"/>
  <c r="BO248" i="1"/>
  <c r="BM248" i="1"/>
  <c r="Y248" i="1"/>
  <c r="BO270" i="1"/>
  <c r="BM270" i="1"/>
  <c r="Y270" i="1"/>
  <c r="BO299" i="1"/>
  <c r="BM299" i="1"/>
  <c r="Y299" i="1"/>
  <c r="BO334" i="1"/>
  <c r="BM334" i="1"/>
  <c r="Y334" i="1"/>
  <c r="BO361" i="1"/>
  <c r="BM361" i="1"/>
  <c r="Y361" i="1"/>
  <c r="BO395" i="1"/>
  <c r="BM395" i="1"/>
  <c r="Y395" i="1"/>
  <c r="BO430" i="1"/>
  <c r="BM430" i="1"/>
  <c r="Y430" i="1"/>
  <c r="BO468" i="1"/>
  <c r="BM468" i="1"/>
  <c r="Y468" i="1"/>
  <c r="BO492" i="1"/>
  <c r="BM492" i="1"/>
  <c r="Y492" i="1"/>
  <c r="X498" i="1"/>
  <c r="X497" i="1"/>
  <c r="BO496" i="1"/>
  <c r="BM496" i="1"/>
  <c r="Y496" i="1"/>
  <c r="Y497" i="1" s="1"/>
  <c r="X520" i="1"/>
  <c r="X519" i="1"/>
  <c r="BO514" i="1"/>
  <c r="BM514" i="1"/>
  <c r="Y514" i="1"/>
  <c r="BO516" i="1"/>
  <c r="BM516" i="1"/>
  <c r="Y516" i="1"/>
  <c r="BO518" i="1"/>
  <c r="BM518" i="1"/>
  <c r="Y518" i="1"/>
  <c r="Y91" i="1"/>
  <c r="BM91" i="1"/>
  <c r="X131" i="1"/>
  <c r="Y129" i="1"/>
  <c r="BM129" i="1"/>
  <c r="Y136" i="1"/>
  <c r="BM136" i="1"/>
  <c r="Y153" i="1"/>
  <c r="BM153" i="1"/>
  <c r="Y164" i="1"/>
  <c r="BM164" i="1"/>
  <c r="Y182" i="1"/>
  <c r="BM182" i="1"/>
  <c r="Y187" i="1"/>
  <c r="BM187" i="1"/>
  <c r="Y188" i="1"/>
  <c r="BM188" i="1"/>
  <c r="BO209" i="1"/>
  <c r="BM209" i="1"/>
  <c r="Y209" i="1"/>
  <c r="BO240" i="1"/>
  <c r="BM240" i="1"/>
  <c r="Y240" i="1"/>
  <c r="BO262" i="1"/>
  <c r="BM262" i="1"/>
  <c r="Y262" i="1"/>
  <c r="BO288" i="1"/>
  <c r="BM288" i="1"/>
  <c r="Y288" i="1"/>
  <c r="BO333" i="1"/>
  <c r="BM333" i="1"/>
  <c r="Y333" i="1"/>
  <c r="BO337" i="1"/>
  <c r="BM337" i="1"/>
  <c r="Y337" i="1"/>
  <c r="BO375" i="1"/>
  <c r="BM375" i="1"/>
  <c r="Y375" i="1"/>
  <c r="BO407" i="1"/>
  <c r="BM407" i="1"/>
  <c r="Y407" i="1"/>
  <c r="BO449" i="1"/>
  <c r="BM449" i="1"/>
  <c r="Y449" i="1"/>
  <c r="BO482" i="1"/>
  <c r="BM482" i="1"/>
  <c r="Y482" i="1"/>
  <c r="BO515" i="1"/>
  <c r="BM515" i="1"/>
  <c r="Y515" i="1"/>
  <c r="BO517" i="1"/>
  <c r="BM517" i="1"/>
  <c r="Y517" i="1"/>
  <c r="W546" i="1"/>
  <c r="Y28" i="1"/>
  <c r="BM28" i="1"/>
  <c r="Y32" i="1"/>
  <c r="BM32" i="1"/>
  <c r="Y57" i="1"/>
  <c r="BM57" i="1"/>
  <c r="Y65" i="1"/>
  <c r="BM65" i="1"/>
  <c r="Y69" i="1"/>
  <c r="BM69" i="1"/>
  <c r="Y73" i="1"/>
  <c r="BM73" i="1"/>
  <c r="Y77" i="1"/>
  <c r="BM77" i="1"/>
  <c r="Y81" i="1"/>
  <c r="BM81" i="1"/>
  <c r="Y85" i="1"/>
  <c r="BM85" i="1"/>
  <c r="Y99" i="1"/>
  <c r="BM99" i="1"/>
  <c r="Y107" i="1"/>
  <c r="BM107" i="1"/>
  <c r="Y111" i="1"/>
  <c r="BM111" i="1"/>
  <c r="Y115" i="1"/>
  <c r="BM115" i="1"/>
  <c r="Y119" i="1"/>
  <c r="BM119" i="1"/>
  <c r="BO155" i="1"/>
  <c r="BM155" i="1"/>
  <c r="Y155" i="1"/>
  <c r="BO170" i="1"/>
  <c r="BM170" i="1"/>
  <c r="Y170" i="1"/>
  <c r="BO184" i="1"/>
  <c r="BM184" i="1"/>
  <c r="Y184" i="1"/>
  <c r="BO190" i="1"/>
  <c r="BM190" i="1"/>
  <c r="Y190" i="1"/>
  <c r="BO195" i="1"/>
  <c r="BM195" i="1"/>
  <c r="Y195" i="1"/>
  <c r="BO199" i="1"/>
  <c r="BM199" i="1"/>
  <c r="Y199" i="1"/>
  <c r="BO218" i="1"/>
  <c r="BM218" i="1"/>
  <c r="Y218" i="1"/>
  <c r="BO233" i="1"/>
  <c r="BM233" i="1"/>
  <c r="Y233" i="1"/>
  <c r="BO246" i="1"/>
  <c r="BM246" i="1"/>
  <c r="Y246" i="1"/>
  <c r="BO258" i="1"/>
  <c r="BM258" i="1"/>
  <c r="Y258" i="1"/>
  <c r="BO268" i="1"/>
  <c r="BM268" i="1"/>
  <c r="Y268" i="1"/>
  <c r="BO286" i="1"/>
  <c r="BM286" i="1"/>
  <c r="Y286" i="1"/>
  <c r="BO297" i="1"/>
  <c r="BM297" i="1"/>
  <c r="Y297" i="1"/>
  <c r="Y22" i="1"/>
  <c r="BM22" i="1"/>
  <c r="Y30" i="1"/>
  <c r="BM30" i="1"/>
  <c r="Y52" i="1"/>
  <c r="BM52" i="1"/>
  <c r="Y59" i="1"/>
  <c r="BM59" i="1"/>
  <c r="Y60" i="1"/>
  <c r="BM60" i="1"/>
  <c r="Y67" i="1"/>
  <c r="BM67" i="1"/>
  <c r="Y71" i="1"/>
  <c r="BM71" i="1"/>
  <c r="Y75" i="1"/>
  <c r="BM75" i="1"/>
  <c r="Y79" i="1"/>
  <c r="BM79" i="1"/>
  <c r="Y83" i="1"/>
  <c r="BM83" i="1"/>
  <c r="Y89" i="1"/>
  <c r="BM89" i="1"/>
  <c r="BO89" i="1"/>
  <c r="Y97" i="1"/>
  <c r="BM97" i="1"/>
  <c r="Y101" i="1"/>
  <c r="BM101" i="1"/>
  <c r="Y109" i="1"/>
  <c r="BM109" i="1"/>
  <c r="Y113" i="1"/>
  <c r="BM113" i="1"/>
  <c r="Y117" i="1"/>
  <c r="BM117" i="1"/>
  <c r="Y123" i="1"/>
  <c r="BM123" i="1"/>
  <c r="BO123" i="1"/>
  <c r="Y127" i="1"/>
  <c r="BM127" i="1"/>
  <c r="Y134" i="1"/>
  <c r="BM134" i="1"/>
  <c r="Y138" i="1"/>
  <c r="BM138" i="1"/>
  <c r="Y146" i="1"/>
  <c r="BM146" i="1"/>
  <c r="BO151" i="1"/>
  <c r="BM151" i="1"/>
  <c r="Y151" i="1"/>
  <c r="BO159" i="1"/>
  <c r="BM159" i="1"/>
  <c r="Y159" i="1"/>
  <c r="BO176" i="1"/>
  <c r="BM176" i="1"/>
  <c r="Y176" i="1"/>
  <c r="BO185" i="1"/>
  <c r="BM185" i="1"/>
  <c r="Y185" i="1"/>
  <c r="BO194" i="1"/>
  <c r="BM194" i="1"/>
  <c r="Y194" i="1"/>
  <c r="BO198" i="1"/>
  <c r="BM198" i="1"/>
  <c r="Y198" i="1"/>
  <c r="BO214" i="1"/>
  <c r="BM214" i="1"/>
  <c r="Y214" i="1"/>
  <c r="X235" i="1"/>
  <c r="BO229" i="1"/>
  <c r="BM229" i="1"/>
  <c r="Y229" i="1"/>
  <c r="BO242" i="1"/>
  <c r="BM242" i="1"/>
  <c r="Y242" i="1"/>
  <c r="BO250" i="1"/>
  <c r="BM250" i="1"/>
  <c r="Y250" i="1"/>
  <c r="BO264" i="1"/>
  <c r="BM264" i="1"/>
  <c r="Y264" i="1"/>
  <c r="X278" i="1"/>
  <c r="BO274" i="1"/>
  <c r="BM274" i="1"/>
  <c r="Y274" i="1"/>
  <c r="O555" i="1"/>
  <c r="BO293" i="1"/>
  <c r="BM293" i="1"/>
  <c r="Y293" i="1"/>
  <c r="BO303" i="1"/>
  <c r="BM303" i="1"/>
  <c r="Y303" i="1"/>
  <c r="X345" i="1"/>
  <c r="BO341" i="1"/>
  <c r="BM341" i="1"/>
  <c r="Y341" i="1"/>
  <c r="BO363" i="1"/>
  <c r="BM363" i="1"/>
  <c r="Y363" i="1"/>
  <c r="X381" i="1"/>
  <c r="X380" i="1"/>
  <c r="BO379" i="1"/>
  <c r="BM379" i="1"/>
  <c r="Y379" i="1"/>
  <c r="Y380" i="1" s="1"/>
  <c r="BO385" i="1"/>
  <c r="BM385" i="1"/>
  <c r="Y385" i="1"/>
  <c r="BO397" i="1"/>
  <c r="BM397" i="1"/>
  <c r="Y397" i="1"/>
  <c r="BO417" i="1"/>
  <c r="BM417" i="1"/>
  <c r="Y417" i="1"/>
  <c r="BO432" i="1"/>
  <c r="BM432" i="1"/>
  <c r="Y432" i="1"/>
  <c r="BO462" i="1"/>
  <c r="BM462" i="1"/>
  <c r="Y462" i="1"/>
  <c r="BO470" i="1"/>
  <c r="BM470" i="1"/>
  <c r="Y470" i="1"/>
  <c r="BO484" i="1"/>
  <c r="BM484" i="1"/>
  <c r="Y484" i="1"/>
  <c r="BO523" i="1"/>
  <c r="BM523" i="1"/>
  <c r="Y523" i="1"/>
  <c r="BO525" i="1"/>
  <c r="BM525" i="1"/>
  <c r="Y525" i="1"/>
  <c r="BO527" i="1"/>
  <c r="BM527" i="1"/>
  <c r="Y527" i="1"/>
  <c r="X166" i="1"/>
  <c r="X178" i="1"/>
  <c r="X201" i="1"/>
  <c r="X211" i="1"/>
  <c r="X260" i="1"/>
  <c r="BO331" i="1"/>
  <c r="BM331" i="1"/>
  <c r="Y331" i="1"/>
  <c r="X356" i="1"/>
  <c r="X355" i="1"/>
  <c r="BO354" i="1"/>
  <c r="BM354" i="1"/>
  <c r="Y354" i="1"/>
  <c r="Y355" i="1" s="1"/>
  <c r="BO359" i="1"/>
  <c r="BM359" i="1"/>
  <c r="Y359" i="1"/>
  <c r="BO373" i="1"/>
  <c r="BM373" i="1"/>
  <c r="Y373" i="1"/>
  <c r="BO393" i="1"/>
  <c r="BM393" i="1"/>
  <c r="Y393" i="1"/>
  <c r="BO401" i="1"/>
  <c r="BM401" i="1"/>
  <c r="Y401" i="1"/>
  <c r="X436" i="1"/>
  <c r="BO428" i="1"/>
  <c r="BM428" i="1"/>
  <c r="Y428" i="1"/>
  <c r="BO438" i="1"/>
  <c r="BM438" i="1"/>
  <c r="Y438" i="1"/>
  <c r="BO466" i="1"/>
  <c r="BM466" i="1"/>
  <c r="Y466" i="1"/>
  <c r="X478" i="1"/>
  <c r="BO476" i="1"/>
  <c r="BM476" i="1"/>
  <c r="Y476" i="1"/>
  <c r="X494" i="1"/>
  <c r="BO490" i="1"/>
  <c r="BM490" i="1"/>
  <c r="Y490" i="1"/>
  <c r="BO524" i="1"/>
  <c r="BM524" i="1"/>
  <c r="Y524" i="1"/>
  <c r="BO526" i="1"/>
  <c r="BM526" i="1"/>
  <c r="Y526" i="1"/>
  <c r="F9" i="1"/>
  <c r="J9" i="1"/>
  <c r="F10" i="1"/>
  <c r="X25" i="1"/>
  <c r="X35" i="1"/>
  <c r="X43" i="1"/>
  <c r="X53" i="1"/>
  <c r="X61" i="1"/>
  <c r="X86" i="1"/>
  <c r="X120" i="1"/>
  <c r="X130" i="1"/>
  <c r="X147" i="1"/>
  <c r="X171" i="1"/>
  <c r="X202" i="1"/>
  <c r="X210" i="1"/>
  <c r="X221" i="1"/>
  <c r="X225" i="1"/>
  <c r="X236" i="1"/>
  <c r="N555" i="1"/>
  <c r="L555" i="1"/>
  <c r="X253" i="1"/>
  <c r="X259" i="1"/>
  <c r="BO267" i="1"/>
  <c r="BM267" i="1"/>
  <c r="BO269" i="1"/>
  <c r="BM269" i="1"/>
  <c r="Y269" i="1"/>
  <c r="X284" i="1"/>
  <c r="BO280" i="1"/>
  <c r="BM280" i="1"/>
  <c r="Y280" i="1"/>
  <c r="X283" i="1"/>
  <c r="BO287" i="1"/>
  <c r="BM287" i="1"/>
  <c r="Y287" i="1"/>
  <c r="BO296" i="1"/>
  <c r="BM296" i="1"/>
  <c r="Y296" i="1"/>
  <c r="X300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BO344" i="1"/>
  <c r="BM344" i="1"/>
  <c r="Y344" i="1"/>
  <c r="X346" i="1"/>
  <c r="X352" i="1"/>
  <c r="BO348" i="1"/>
  <c r="BM348" i="1"/>
  <c r="Y348" i="1"/>
  <c r="X351" i="1"/>
  <c r="BO360" i="1"/>
  <c r="BM360" i="1"/>
  <c r="Y360" i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X528" i="1"/>
  <c r="I555" i="1"/>
  <c r="X39" i="1"/>
  <c r="X47" i="1"/>
  <c r="X94" i="1"/>
  <c r="X104" i="1"/>
  <c r="X139" i="1"/>
  <c r="X160" i="1"/>
  <c r="X167" i="1"/>
  <c r="X179" i="1"/>
  <c r="H9" i="1"/>
  <c r="B555" i="1"/>
  <c r="W547" i="1"/>
  <c r="W548" i="1" s="1"/>
  <c r="Y23" i="1"/>
  <c r="Y24" i="1" s="1"/>
  <c r="BM23" i="1"/>
  <c r="X24" i="1"/>
  <c r="W545" i="1"/>
  <c r="Y27" i="1"/>
  <c r="BM27" i="1"/>
  <c r="BO27" i="1"/>
  <c r="Y29" i="1"/>
  <c r="BM29" i="1"/>
  <c r="Y31" i="1"/>
  <c r="BM31" i="1"/>
  <c r="Y33" i="1"/>
  <c r="BM33" i="1"/>
  <c r="Y37" i="1"/>
  <c r="Y38" i="1" s="1"/>
  <c r="BM37" i="1"/>
  <c r="BO37" i="1"/>
  <c r="Y41" i="1"/>
  <c r="Y42" i="1" s="1"/>
  <c r="BM41" i="1"/>
  <c r="BO41" i="1"/>
  <c r="Y45" i="1"/>
  <c r="Y46" i="1" s="1"/>
  <c r="BM45" i="1"/>
  <c r="BO45" i="1"/>
  <c r="Y51" i="1"/>
  <c r="Y53" i="1" s="1"/>
  <c r="BM51" i="1"/>
  <c r="BO51" i="1"/>
  <c r="X54" i="1"/>
  <c r="D555" i="1"/>
  <c r="Y58" i="1"/>
  <c r="Y61" i="1" s="1"/>
  <c r="BM58" i="1"/>
  <c r="X62" i="1"/>
  <c r="E555" i="1"/>
  <c r="Y66" i="1"/>
  <c r="BM66" i="1"/>
  <c r="Y68" i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X87" i="1"/>
  <c r="Y90" i="1"/>
  <c r="BM90" i="1"/>
  <c r="Y92" i="1"/>
  <c r="BM92" i="1"/>
  <c r="Y96" i="1"/>
  <c r="BM96" i="1"/>
  <c r="BO96" i="1"/>
  <c r="Y98" i="1"/>
  <c r="BM98" i="1"/>
  <c r="Y100" i="1"/>
  <c r="BM100" i="1"/>
  <c r="Y102" i="1"/>
  <c r="BM102" i="1"/>
  <c r="Y106" i="1"/>
  <c r="Y120" i="1" s="1"/>
  <c r="BM106" i="1"/>
  <c r="BO106" i="1"/>
  <c r="Y108" i="1"/>
  <c r="BM108" i="1"/>
  <c r="Y110" i="1"/>
  <c r="BM110" i="1"/>
  <c r="Y112" i="1"/>
  <c r="BM112" i="1"/>
  <c r="Y114" i="1"/>
  <c r="BM114" i="1"/>
  <c r="Y116" i="1"/>
  <c r="BM116" i="1"/>
  <c r="Y118" i="1"/>
  <c r="BM118" i="1"/>
  <c r="Y124" i="1"/>
  <c r="BM124" i="1"/>
  <c r="Y126" i="1"/>
  <c r="BM126" i="1"/>
  <c r="Y128" i="1"/>
  <c r="BM128" i="1"/>
  <c r="F555" i="1"/>
  <c r="Y135" i="1"/>
  <c r="BM135" i="1"/>
  <c r="Y137" i="1"/>
  <c r="BM137" i="1"/>
  <c r="X140" i="1"/>
  <c r="G555" i="1"/>
  <c r="Y145" i="1"/>
  <c r="Y147" i="1" s="1"/>
  <c r="BM145" i="1"/>
  <c r="X148" i="1"/>
  <c r="H555" i="1"/>
  <c r="Y152" i="1"/>
  <c r="BM152" i="1"/>
  <c r="Y154" i="1"/>
  <c r="BM154" i="1"/>
  <c r="Y156" i="1"/>
  <c r="BM156" i="1"/>
  <c r="Y158" i="1"/>
  <c r="BM158" i="1"/>
  <c r="X161" i="1"/>
  <c r="Y165" i="1"/>
  <c r="Y166" i="1" s="1"/>
  <c r="BM165" i="1"/>
  <c r="Y169" i="1"/>
  <c r="Y171" i="1" s="1"/>
  <c r="BM169" i="1"/>
  <c r="BO169" i="1"/>
  <c r="Y175" i="1"/>
  <c r="BM175" i="1"/>
  <c r="Y177" i="1"/>
  <c r="BM177" i="1"/>
  <c r="Y181" i="1"/>
  <c r="Y201" i="1" s="1"/>
  <c r="BM181" i="1"/>
  <c r="BO181" i="1"/>
  <c r="Y183" i="1"/>
  <c r="BM183" i="1"/>
  <c r="Y186" i="1"/>
  <c r="BM186" i="1"/>
  <c r="Y189" i="1"/>
  <c r="BM189" i="1"/>
  <c r="Y191" i="1"/>
  <c r="BM191" i="1"/>
  <c r="Y193" i="1"/>
  <c r="BM193" i="1"/>
  <c r="Y196" i="1"/>
  <c r="BM196" i="1"/>
  <c r="Y197" i="1"/>
  <c r="BM197" i="1"/>
  <c r="Y200" i="1"/>
  <c r="BM200" i="1"/>
  <c r="Y204" i="1"/>
  <c r="BM204" i="1"/>
  <c r="BO204" i="1"/>
  <c r="Y206" i="1"/>
  <c r="BM206" i="1"/>
  <c r="Y207" i="1"/>
  <c r="BM207" i="1"/>
  <c r="J555" i="1"/>
  <c r="Y215" i="1"/>
  <c r="BM215" i="1"/>
  <c r="Y217" i="1"/>
  <c r="BM217" i="1"/>
  <c r="Y219" i="1"/>
  <c r="BM219" i="1"/>
  <c r="X220" i="1"/>
  <c r="Y223" i="1"/>
  <c r="Y225" i="1" s="1"/>
  <c r="BM223" i="1"/>
  <c r="BO223" i="1"/>
  <c r="Y230" i="1"/>
  <c r="BM230" i="1"/>
  <c r="Y232" i="1"/>
  <c r="BM232" i="1"/>
  <c r="Y234" i="1"/>
  <c r="BM234" i="1"/>
  <c r="Y239" i="1"/>
  <c r="BM239" i="1"/>
  <c r="BO239" i="1"/>
  <c r="Y241" i="1"/>
  <c r="BM241" i="1"/>
  <c r="Y243" i="1"/>
  <c r="BM243" i="1"/>
  <c r="Y245" i="1"/>
  <c r="BM245" i="1"/>
  <c r="Y247" i="1"/>
  <c r="BM247" i="1"/>
  <c r="Y249" i="1"/>
  <c r="BM249" i="1"/>
  <c r="Y251" i="1"/>
  <c r="BM251" i="1"/>
  <c r="X252" i="1"/>
  <c r="Y255" i="1"/>
  <c r="BM255" i="1"/>
  <c r="BO255" i="1"/>
  <c r="Y257" i="1"/>
  <c r="BM257" i="1"/>
  <c r="X272" i="1"/>
  <c r="Y263" i="1"/>
  <c r="BM263" i="1"/>
  <c r="Y265" i="1"/>
  <c r="BM265" i="1"/>
  <c r="Y267" i="1"/>
  <c r="X271" i="1"/>
  <c r="BO275" i="1"/>
  <c r="BM275" i="1"/>
  <c r="Y275" i="1"/>
  <c r="BO281" i="1"/>
  <c r="BM281" i="1"/>
  <c r="Y281" i="1"/>
  <c r="X290" i="1"/>
  <c r="X289" i="1"/>
  <c r="BO294" i="1"/>
  <c r="BM294" i="1"/>
  <c r="Y294" i="1"/>
  <c r="BO298" i="1"/>
  <c r="BM298" i="1"/>
  <c r="Y298" i="1"/>
  <c r="Y300" i="1" s="1"/>
  <c r="X305" i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BO335" i="1"/>
  <c r="BM335" i="1"/>
  <c r="Y335" i="1"/>
  <c r="X338" i="1"/>
  <c r="BO342" i="1"/>
  <c r="BM342" i="1"/>
  <c r="Y342" i="1"/>
  <c r="BO349" i="1"/>
  <c r="BM349" i="1"/>
  <c r="Y349" i="1"/>
  <c r="BO362" i="1"/>
  <c r="BM362" i="1"/>
  <c r="Y362" i="1"/>
  <c r="X369" i="1"/>
  <c r="BO374" i="1"/>
  <c r="BM374" i="1"/>
  <c r="Y374" i="1"/>
  <c r="X387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BO491" i="1"/>
  <c r="BM491" i="1"/>
  <c r="Y491" i="1"/>
  <c r="Y493" i="1" s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435" i="1" l="1"/>
  <c r="Y364" i="1"/>
  <c r="Y345" i="1"/>
  <c r="Y277" i="1"/>
  <c r="Y528" i="1"/>
  <c r="Y289" i="1"/>
  <c r="Y519" i="1"/>
  <c r="Y178" i="1"/>
  <c r="Y160" i="1"/>
  <c r="Y139" i="1"/>
  <c r="Y86" i="1"/>
  <c r="X546" i="1"/>
  <c r="Y338" i="1"/>
  <c r="Y271" i="1"/>
  <c r="Y235" i="1"/>
  <c r="Y220" i="1"/>
  <c r="Y130" i="1"/>
  <c r="Y93" i="1"/>
  <c r="X547" i="1"/>
  <c r="X548" i="1" s="1"/>
  <c r="Y487" i="1"/>
  <c r="Y473" i="1"/>
  <c r="Y451" i="1"/>
  <c r="Y259" i="1"/>
  <c r="Y252" i="1"/>
  <c r="Y210" i="1"/>
  <c r="Y103" i="1"/>
  <c r="Y34" i="1"/>
  <c r="X549" i="1"/>
  <c r="Y409" i="1"/>
  <c r="Y403" i="1"/>
  <c r="Y283" i="1"/>
  <c r="X545" i="1"/>
  <c r="Y536" i="1"/>
  <c r="Y511" i="1"/>
  <c r="Y376" i="1"/>
  <c r="Y351" i="1"/>
  <c r="Y316" i="1"/>
  <c r="Y550" i="1" l="1"/>
</calcChain>
</file>

<file path=xl/sharedStrings.xml><?xml version="1.0" encoding="utf-8"?>
<sst xmlns="http://schemas.openxmlformats.org/spreadsheetml/2006/main" count="2380" uniqueCount="790">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</sst>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6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5"/>
  <sheetViews>
    <sheetView showGridLines="0" tabSelected="1" zoomScaleNormal="100" zoomScaleSheetLayoutView="100" workbookViewId="0">
      <selection activeCell="AA330" sqref="AA33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17" t="s">
        <v>0</v>
      </c>
      <c r="E1" s="453"/>
      <c r="F1" s="453"/>
      <c r="G1" s="12" t="s">
        <v>1</v>
      </c>
      <c r="H1" s="517" t="s">
        <v>2</v>
      </c>
      <c r="I1" s="453"/>
      <c r="J1" s="453"/>
      <c r="K1" s="453"/>
      <c r="L1" s="453"/>
      <c r="M1" s="453"/>
      <c r="N1" s="453"/>
      <c r="O1" s="453"/>
      <c r="P1" s="453"/>
      <c r="Q1" s="771" t="s">
        <v>3</v>
      </c>
      <c r="R1" s="453"/>
      <c r="S1" s="45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455" t="s">
        <v>8</v>
      </c>
      <c r="B5" s="456"/>
      <c r="C5" s="457"/>
      <c r="D5" s="427"/>
      <c r="E5" s="429"/>
      <c r="F5" s="725" t="s">
        <v>9</v>
      </c>
      <c r="G5" s="457"/>
      <c r="H5" s="427" t="s">
        <v>789</v>
      </c>
      <c r="I5" s="428"/>
      <c r="J5" s="428"/>
      <c r="K5" s="428"/>
      <c r="L5" s="429"/>
      <c r="M5" s="58"/>
      <c r="O5" s="24" t="s">
        <v>10</v>
      </c>
      <c r="P5" s="763">
        <v>45451</v>
      </c>
      <c r="Q5" s="557"/>
      <c r="S5" s="620" t="s">
        <v>11</v>
      </c>
      <c r="T5" s="414"/>
      <c r="U5" s="562" t="s">
        <v>12</v>
      </c>
      <c r="V5" s="557"/>
      <c r="AA5" s="51"/>
      <c r="AB5" s="51"/>
      <c r="AC5" s="51"/>
    </row>
    <row r="6" spans="1:30" s="373" customFormat="1" ht="24" customHeight="1" x14ac:dyDescent="0.2">
      <c r="A6" s="455" t="s">
        <v>13</v>
      </c>
      <c r="B6" s="456"/>
      <c r="C6" s="457"/>
      <c r="D6" s="693" t="s">
        <v>761</v>
      </c>
      <c r="E6" s="694"/>
      <c r="F6" s="694"/>
      <c r="G6" s="694"/>
      <c r="H6" s="694"/>
      <c r="I6" s="694"/>
      <c r="J6" s="694"/>
      <c r="K6" s="694"/>
      <c r="L6" s="557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13" t="s">
        <v>16</v>
      </c>
      <c r="T6" s="414"/>
      <c r="U6" s="687" t="s">
        <v>17</v>
      </c>
      <c r="V6" s="450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415" t="str">
        <f>IFERROR(VLOOKUP(DeliveryAddress,Table,3,0),1)</f>
        <v>3</v>
      </c>
      <c r="E7" s="416"/>
      <c r="F7" s="416"/>
      <c r="G7" s="416"/>
      <c r="H7" s="416"/>
      <c r="I7" s="416"/>
      <c r="J7" s="416"/>
      <c r="K7" s="416"/>
      <c r="L7" s="417"/>
      <c r="M7" s="60"/>
      <c r="O7" s="24"/>
      <c r="P7" s="42"/>
      <c r="Q7" s="42"/>
      <c r="S7" s="391"/>
      <c r="T7" s="414"/>
      <c r="U7" s="688"/>
      <c r="V7" s="689"/>
      <c r="AA7" s="51"/>
      <c r="AB7" s="51"/>
      <c r="AC7" s="51"/>
    </row>
    <row r="8" spans="1:30" s="373" customFormat="1" ht="25.5" customHeight="1" x14ac:dyDescent="0.2">
      <c r="A8" s="776" t="s">
        <v>18</v>
      </c>
      <c r="B8" s="410"/>
      <c r="C8" s="411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458">
        <v>0.41666666666666669</v>
      </c>
      <c r="Q8" s="417"/>
      <c r="S8" s="391"/>
      <c r="T8" s="414"/>
      <c r="U8" s="688"/>
      <c r="V8" s="689"/>
      <c r="AA8" s="51"/>
      <c r="AB8" s="51"/>
      <c r="AC8" s="51"/>
    </row>
    <row r="9" spans="1:30" s="373" customFormat="1" ht="39.950000000000003" customHeight="1" x14ac:dyDescent="0.2">
      <c r="A9" s="5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64"/>
      <c r="E9" s="565"/>
      <c r="F9" s="5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6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7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371"/>
      <c r="O9" s="26" t="s">
        <v>20</v>
      </c>
      <c r="P9" s="549"/>
      <c r="Q9" s="421"/>
      <c r="S9" s="391"/>
      <c r="T9" s="414"/>
      <c r="U9" s="690"/>
      <c r="V9" s="691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64"/>
      <c r="E10" s="565"/>
      <c r="F10" s="5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6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30"/>
      <c r="Q10" s="63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6"/>
      <c r="Q11" s="557"/>
      <c r="T11" s="24" t="s">
        <v>26</v>
      </c>
      <c r="U11" s="420" t="s">
        <v>27</v>
      </c>
      <c r="V11" s="421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9" t="s">
        <v>28</v>
      </c>
      <c r="B12" s="456"/>
      <c r="C12" s="456"/>
      <c r="D12" s="456"/>
      <c r="E12" s="456"/>
      <c r="F12" s="456"/>
      <c r="G12" s="456"/>
      <c r="H12" s="456"/>
      <c r="I12" s="456"/>
      <c r="J12" s="456"/>
      <c r="K12" s="456"/>
      <c r="L12" s="457"/>
      <c r="M12" s="62"/>
      <c r="O12" s="24" t="s">
        <v>29</v>
      </c>
      <c r="P12" s="458"/>
      <c r="Q12" s="417"/>
      <c r="R12" s="23"/>
      <c r="T12" s="24"/>
      <c r="U12" s="453"/>
      <c r="V12" s="391"/>
      <c r="AA12" s="51"/>
      <c r="AB12" s="51"/>
      <c r="AC12" s="51"/>
    </row>
    <row r="13" spans="1:30" s="373" customFormat="1" ht="23.25" customHeight="1" x14ac:dyDescent="0.2">
      <c r="A13" s="719" t="s">
        <v>30</v>
      </c>
      <c r="B13" s="456"/>
      <c r="C13" s="456"/>
      <c r="D13" s="456"/>
      <c r="E13" s="456"/>
      <c r="F13" s="456"/>
      <c r="G13" s="456"/>
      <c r="H13" s="456"/>
      <c r="I13" s="456"/>
      <c r="J13" s="456"/>
      <c r="K13" s="456"/>
      <c r="L13" s="457"/>
      <c r="M13" s="62"/>
      <c r="N13" s="26"/>
      <c r="O13" s="26" t="s">
        <v>31</v>
      </c>
      <c r="P13" s="420"/>
      <c r="Q13" s="421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9" t="s">
        <v>32</v>
      </c>
      <c r="B14" s="456"/>
      <c r="C14" s="456"/>
      <c r="D14" s="456"/>
      <c r="E14" s="456"/>
      <c r="F14" s="456"/>
      <c r="G14" s="456"/>
      <c r="H14" s="456"/>
      <c r="I14" s="456"/>
      <c r="J14" s="456"/>
      <c r="K14" s="456"/>
      <c r="L14" s="457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4" t="s">
        <v>33</v>
      </c>
      <c r="B15" s="456"/>
      <c r="C15" s="456"/>
      <c r="D15" s="456"/>
      <c r="E15" s="456"/>
      <c r="F15" s="456"/>
      <c r="G15" s="456"/>
      <c r="H15" s="456"/>
      <c r="I15" s="456"/>
      <c r="J15" s="456"/>
      <c r="K15" s="456"/>
      <c r="L15" s="457"/>
      <c r="M15" s="63"/>
      <c r="O15" s="452" t="s">
        <v>34</v>
      </c>
      <c r="P15" s="453"/>
      <c r="Q15" s="453"/>
      <c r="R15" s="453"/>
      <c r="S15" s="45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54"/>
      <c r="P16" s="454"/>
      <c r="Q16" s="454"/>
      <c r="R16" s="454"/>
      <c r="S16" s="45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8" t="s">
        <v>35</v>
      </c>
      <c r="B17" s="438" t="s">
        <v>36</v>
      </c>
      <c r="C17" s="563" t="s">
        <v>37</v>
      </c>
      <c r="D17" s="438" t="s">
        <v>38</v>
      </c>
      <c r="E17" s="482"/>
      <c r="F17" s="438" t="s">
        <v>39</v>
      </c>
      <c r="G17" s="438" t="s">
        <v>40</v>
      </c>
      <c r="H17" s="438" t="s">
        <v>41</v>
      </c>
      <c r="I17" s="438" t="s">
        <v>42</v>
      </c>
      <c r="J17" s="438" t="s">
        <v>43</v>
      </c>
      <c r="K17" s="438" t="s">
        <v>44</v>
      </c>
      <c r="L17" s="438" t="s">
        <v>45</v>
      </c>
      <c r="M17" s="438" t="s">
        <v>46</v>
      </c>
      <c r="N17" s="438" t="s">
        <v>47</v>
      </c>
      <c r="O17" s="438" t="s">
        <v>48</v>
      </c>
      <c r="P17" s="481"/>
      <c r="Q17" s="481"/>
      <c r="R17" s="481"/>
      <c r="S17" s="482"/>
      <c r="T17" s="751" t="s">
        <v>49</v>
      </c>
      <c r="U17" s="457"/>
      <c r="V17" s="438" t="s">
        <v>50</v>
      </c>
      <c r="W17" s="438" t="s">
        <v>51</v>
      </c>
      <c r="X17" s="760" t="s">
        <v>52</v>
      </c>
      <c r="Y17" s="438" t="s">
        <v>53</v>
      </c>
      <c r="Z17" s="496" t="s">
        <v>54</v>
      </c>
      <c r="AA17" s="496" t="s">
        <v>55</v>
      </c>
      <c r="AB17" s="496" t="s">
        <v>56</v>
      </c>
      <c r="AC17" s="497"/>
      <c r="AD17" s="498"/>
      <c r="AE17" s="507"/>
      <c r="BB17" s="750" t="s">
        <v>57</v>
      </c>
    </row>
    <row r="18" spans="1:67" ht="14.25" customHeight="1" x14ac:dyDescent="0.2">
      <c r="A18" s="439"/>
      <c r="B18" s="439"/>
      <c r="C18" s="439"/>
      <c r="D18" s="483"/>
      <c r="E18" s="485"/>
      <c r="F18" s="439"/>
      <c r="G18" s="439"/>
      <c r="H18" s="439"/>
      <c r="I18" s="439"/>
      <c r="J18" s="439"/>
      <c r="K18" s="439"/>
      <c r="L18" s="439"/>
      <c r="M18" s="439"/>
      <c r="N18" s="439"/>
      <c r="O18" s="483"/>
      <c r="P18" s="484"/>
      <c r="Q18" s="484"/>
      <c r="R18" s="484"/>
      <c r="S18" s="485"/>
      <c r="T18" s="374" t="s">
        <v>58</v>
      </c>
      <c r="U18" s="374" t="s">
        <v>59</v>
      </c>
      <c r="V18" s="439"/>
      <c r="W18" s="439"/>
      <c r="X18" s="761"/>
      <c r="Y18" s="439"/>
      <c r="Z18" s="650"/>
      <c r="AA18" s="650"/>
      <c r="AB18" s="499"/>
      <c r="AC18" s="500"/>
      <c r="AD18" s="501"/>
      <c r="AE18" s="508"/>
      <c r="BB18" s="391"/>
    </row>
    <row r="19" spans="1:67" ht="27.75" hidden="1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hidden="1" customHeight="1" x14ac:dyDescent="0.25">
      <c r="A20" s="460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hidden="1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41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46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4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hidden="1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45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hidden="1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6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hidden="1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hidden="1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5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hidden="1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hidden="1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hidden="1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hidden="1" customHeight="1" x14ac:dyDescent="0.25">
      <c r="A49" s="460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hidden="1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hidden="1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0</v>
      </c>
      <c r="X51" s="381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hidden="1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hidden="1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0</v>
      </c>
      <c r="X53" s="382">
        <f>IFERROR(X51/H51,"0")+IFERROR(X52/H52,"0")</f>
        <v>0</v>
      </c>
      <c r="Y53" s="382">
        <f>IFERROR(IF(Y51="",0,Y51),"0")+IFERROR(IF(Y52="",0,Y52),"0")</f>
        <v>0</v>
      </c>
      <c r="Z53" s="383"/>
      <c r="AA53" s="383"/>
    </row>
    <row r="54" spans="1:67" hidden="1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0</v>
      </c>
      <c r="X54" s="382">
        <f>IFERROR(SUM(X51:X52),"0")</f>
        <v>0</v>
      </c>
      <c r="Y54" s="37"/>
      <c r="Z54" s="383"/>
      <c r="AA54" s="383"/>
    </row>
    <row r="55" spans="1:67" ht="16.5" hidden="1" customHeight="1" x14ac:dyDescent="0.25">
      <c r="A55" s="460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hidden="1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hidden="1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3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hidden="1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51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hidden="1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idden="1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hidden="1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hidden="1" customHeight="1" x14ac:dyDescent="0.25">
      <c r="A63" s="460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hidden="1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hidden="1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hidden="1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2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hidden="1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hidden="1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hidden="1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hidden="1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51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0</v>
      </c>
      <c r="X71" s="381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5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2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9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2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6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hidden="1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50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hidden="1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hidden="1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7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9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2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hidden="1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hidden="1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idden="1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83"/>
      <c r="AA86" s="383"/>
    </row>
    <row r="87" spans="1:67" hidden="1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0</v>
      </c>
      <c r="X87" s="382">
        <f>IFERROR(SUM(X65:X85),"0")</f>
        <v>0</v>
      </c>
      <c r="Y87" s="37"/>
      <c r="Z87" s="383"/>
      <c r="AA87" s="383"/>
    </row>
    <row r="88" spans="1:67" ht="14.25" hidden="1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hidden="1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hidden="1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5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2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idden="1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hidden="1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hidden="1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8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2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hidden="1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50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19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27" hidden="1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3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4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hidden="1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41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hidden="1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hidden="1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7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3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 t="shared" si="23"/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59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 t="shared" si="23"/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4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idden="1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83"/>
      <c r="AA120" s="383"/>
    </row>
    <row r="121" spans="1:67" hidden="1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0</v>
      </c>
      <c r="X121" s="382">
        <f>IFERROR(SUM(X106:X119),"0")</f>
        <v>0</v>
      </c>
      <c r="Y121" s="37"/>
      <c r="Z121" s="383"/>
      <c r="AA121" s="383"/>
    </row>
    <row r="122" spans="1:67" ht="14.25" hidden="1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hidden="1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hidden="1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hidden="1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 t="shared" si="24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7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hidden="1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hidden="1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3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hidden="1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6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hidden="1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0</v>
      </c>
      <c r="X130" s="382">
        <f>IFERROR(X123/H123,"0")+IFERROR(X124/H124,"0")+IFERROR(X125/H125,"0")+IFERROR(X126/H126,"0")+IFERROR(X127/H127,"0")+IFERROR(X128/H128,"0")+IFERROR(X129/H129,"0")</f>
        <v>0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83"/>
      <c r="AA130" s="383"/>
    </row>
    <row r="131" spans="1:67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0</v>
      </c>
      <c r="X131" s="382">
        <f>IFERROR(SUM(X123:X129),"0")</f>
        <v>0</v>
      </c>
      <c r="Y131" s="37"/>
      <c r="Z131" s="383"/>
      <c r="AA131" s="383"/>
    </row>
    <row r="132" spans="1:67" ht="16.5" hidden="1" customHeight="1" x14ac:dyDescent="0.25">
      <c r="A132" s="460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hidden="1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hidden="1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59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hidden="1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hidden="1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hidden="1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hidden="1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2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idden="1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0</v>
      </c>
      <c r="X139" s="382">
        <f>IFERROR(X134/H134,"0")+IFERROR(X135/H135,"0")+IFERROR(X136/H136,"0")+IFERROR(X137/H137,"0")+IFERROR(X138/H138,"0")</f>
        <v>0</v>
      </c>
      <c r="Y139" s="382">
        <f>IFERROR(IF(Y134="",0,Y134),"0")+IFERROR(IF(Y135="",0,Y135),"0")+IFERROR(IF(Y136="",0,Y136),"0")+IFERROR(IF(Y137="",0,Y137),"0")+IFERROR(IF(Y138="",0,Y138),"0")</f>
        <v>0</v>
      </c>
      <c r="Z139" s="383"/>
      <c r="AA139" s="383"/>
    </row>
    <row r="140" spans="1:67" hidden="1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0</v>
      </c>
      <c r="X140" s="382">
        <f>IFERROR(SUM(X134:X138),"0")</f>
        <v>0</v>
      </c>
      <c r="Y140" s="37"/>
      <c r="Z140" s="383"/>
      <c r="AA140" s="383"/>
    </row>
    <row r="141" spans="1:67" ht="27.75" hidden="1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hidden="1" customHeight="1" x14ac:dyDescent="0.25">
      <c r="A142" s="460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hidden="1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hidden="1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6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9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6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idden="1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hidden="1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hidden="1" customHeight="1" x14ac:dyDescent="0.25">
      <c r="A149" s="460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hidden="1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hidden="1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0</v>
      </c>
      <c r="X151" s="381">
        <f t="shared" ref="X151:X159" si="29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30">IFERROR(W151*I151/H151,"0")</f>
        <v>0</v>
      </c>
      <c r="BM151" s="64">
        <f t="shared" ref="BM151:BM159" si="31">IFERROR(X151*I151/H151,"0")</f>
        <v>0</v>
      </c>
      <c r="BN151" s="64">
        <f t="shared" ref="BN151:BN159" si="32">IFERROR(1/J151*(W151/H151),"0")</f>
        <v>0</v>
      </c>
      <c r="BO151" s="64">
        <f t="shared" ref="BO151:BO159" si="33">IFERROR(1/J151*(X151/H151),"0")</f>
        <v>0</v>
      </c>
    </row>
    <row r="152" spans="1:67" ht="27" hidden="1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hidden="1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hidden="1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hidden="1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hidden="1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hidden="1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0</v>
      </c>
      <c r="X160" s="382">
        <f>IFERROR(X151/H151,"0")+IFERROR(X152/H152,"0")+IFERROR(X153/H153,"0")+IFERROR(X154/H154,"0")+IFERROR(X155/H155,"0")+IFERROR(X156/H156,"0")+IFERROR(X157/H157,"0")+IFERROR(X158/H158,"0")+IFERROR(X159/H159,"0")</f>
        <v>0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hidden="1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0</v>
      </c>
      <c r="X161" s="382">
        <f>IFERROR(SUM(X151:X159),"0")</f>
        <v>0</v>
      </c>
      <c r="Y161" s="37"/>
      <c r="Z161" s="383"/>
      <c r="AA161" s="383"/>
    </row>
    <row r="162" spans="1:67" ht="16.5" hidden="1" customHeight="1" x14ac:dyDescent="0.25">
      <c r="A162" s="460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hidden="1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hidden="1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hidden="1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5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hidden="1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hidden="1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hidden="1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hidden="1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hidden="1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0</v>
      </c>
      <c r="X178" s="382">
        <f>IFERROR(X174/H174,"0")+IFERROR(X175/H175,"0")+IFERROR(X176/H176,"0")+IFERROR(X177/H177,"0")</f>
        <v>0</v>
      </c>
      <c r="Y178" s="382">
        <f>IFERROR(IF(Y174="",0,Y174),"0")+IFERROR(IF(Y175="",0,Y175),"0")+IFERROR(IF(Y176="",0,Y176),"0")+IFERROR(IF(Y177="",0,Y177),"0")</f>
        <v>0</v>
      </c>
      <c r="Z178" s="383"/>
      <c r="AA178" s="383"/>
    </row>
    <row r="179" spans="1:67" hidden="1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0</v>
      </c>
      <c r="X179" s="382">
        <f>IFERROR(SUM(X174:X177),"0")</f>
        <v>0</v>
      </c>
      <c r="Y179" s="37"/>
      <c r="Z179" s="383"/>
      <c r="AA179" s="383"/>
    </row>
    <row r="180" spans="1:67" ht="14.25" hidden="1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hidden="1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hidden="1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hidden="1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8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hidden="1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3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0</v>
      </c>
      <c r="X184" s="381">
        <f t="shared" si="34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5"/>
        <v>0</v>
      </c>
      <c r="BM184" s="64">
        <f t="shared" si="36"/>
        <v>0</v>
      </c>
      <c r="BN184" s="64">
        <f t="shared" si="37"/>
        <v>0</v>
      </c>
      <c r="BO184" s="64">
        <f t="shared" si="38"/>
        <v>0</v>
      </c>
    </row>
    <row r="185" spans="1:67" ht="16.5" hidden="1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0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hidden="1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hidden="1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hidden="1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78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hidden="1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0</v>
      </c>
      <c r="X189" s="381">
        <f t="shared" si="34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5"/>
        <v>0</v>
      </c>
      <c r="BM189" s="64">
        <f t="shared" si="36"/>
        <v>0</v>
      </c>
      <c r="BN189" s="64">
        <f t="shared" si="37"/>
        <v>0</v>
      </c>
      <c r="BO189" s="64">
        <f t="shared" si="38"/>
        <v>0</v>
      </c>
    </row>
    <row r="190" spans="1:67" ht="27" hidden="1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hidden="1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2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4"/>
        <v>0</v>
      </c>
      <c r="Y191" s="36" t="str">
        <f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5"/>
        <v>0</v>
      </c>
      <c r="BM191" s="64">
        <f t="shared" si="36"/>
        <v>0</v>
      </c>
      <c r="BN191" s="64">
        <f t="shared" si="37"/>
        <v>0</v>
      </c>
      <c r="BO191" s="64">
        <f t="shared" si="38"/>
        <v>0</v>
      </c>
    </row>
    <row r="192" spans="1:67" ht="27" hidden="1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3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hidden="1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5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4"/>
        <v>0</v>
      </c>
      <c r="Y193" s="36" t="str">
        <f t="shared" ref="Y193:Y200" si="39">IFERROR(IF(X193=0,"",ROUNDUP(X193/H193,0)*0.00753),"")</f>
        <v/>
      </c>
      <c r="Z193" s="56"/>
      <c r="AA193" s="57"/>
      <c r="AE193" s="64"/>
      <c r="BB193" s="173" t="s">
        <v>1</v>
      </c>
      <c r="BL193" s="64">
        <f t="shared" si="35"/>
        <v>0</v>
      </c>
      <c r="BM193" s="64">
        <f t="shared" si="36"/>
        <v>0</v>
      </c>
      <c r="BN193" s="64">
        <f t="shared" si="37"/>
        <v>0</v>
      </c>
      <c r="BO193" s="64">
        <f t="shared" si="38"/>
        <v>0</v>
      </c>
    </row>
    <row r="194" spans="1:67" ht="27" hidden="1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6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0</v>
      </c>
      <c r="X194" s="381">
        <f t="shared" si="34"/>
        <v>0</v>
      </c>
      <c r="Y194" s="36" t="str">
        <f t="shared" si="39"/>
        <v/>
      </c>
      <c r="Z194" s="56"/>
      <c r="AA194" s="57"/>
      <c r="AE194" s="64"/>
      <c r="BB194" s="174" t="s">
        <v>1</v>
      </c>
      <c r="BL194" s="64">
        <f t="shared" si="35"/>
        <v>0</v>
      </c>
      <c r="BM194" s="64">
        <f t="shared" si="36"/>
        <v>0</v>
      </c>
      <c r="BN194" s="64">
        <f t="shared" si="37"/>
        <v>0</v>
      </c>
      <c r="BO194" s="64">
        <f t="shared" si="38"/>
        <v>0</v>
      </c>
    </row>
    <row r="195" spans="1:67" ht="27" hidden="1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37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hidden="1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4"/>
        <v>0</v>
      </c>
      <c r="Y196" s="36" t="str">
        <f t="shared" si="39"/>
        <v/>
      </c>
      <c r="Z196" s="56"/>
      <c r="AA196" s="57"/>
      <c r="AE196" s="64"/>
      <c r="BB196" s="176" t="s">
        <v>1</v>
      </c>
      <c r="BL196" s="64">
        <f t="shared" si="35"/>
        <v>0</v>
      </c>
      <c r="BM196" s="64">
        <f t="shared" si="36"/>
        <v>0</v>
      </c>
      <c r="BN196" s="64">
        <f t="shared" si="37"/>
        <v>0</v>
      </c>
      <c r="BO196" s="64">
        <f t="shared" si="38"/>
        <v>0</v>
      </c>
    </row>
    <row r="197" spans="1:67" ht="27" hidden="1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0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hidden="1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4"/>
        <v>0</v>
      </c>
      <c r="Y198" s="36" t="str">
        <f t="shared" si="39"/>
        <v/>
      </c>
      <c r="Z198" s="56"/>
      <c r="AA198" s="57"/>
      <c r="AE198" s="64"/>
      <c r="BB198" s="178" t="s">
        <v>1</v>
      </c>
      <c r="BL198" s="64">
        <f t="shared" si="35"/>
        <v>0</v>
      </c>
      <c r="BM198" s="64">
        <f t="shared" si="36"/>
        <v>0</v>
      </c>
      <c r="BN198" s="64">
        <f t="shared" si="37"/>
        <v>0</v>
      </c>
      <c r="BO198" s="64">
        <f t="shared" si="38"/>
        <v>0</v>
      </c>
    </row>
    <row r="199" spans="1:67" ht="16.5" hidden="1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hidden="1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0</v>
      </c>
      <c r="X200" s="381">
        <f t="shared" si="34"/>
        <v>0</v>
      </c>
      <c r="Y200" s="36" t="str">
        <f t="shared" si="39"/>
        <v/>
      </c>
      <c r="Z200" s="56"/>
      <c r="AA200" s="57"/>
      <c r="AE200" s="64"/>
      <c r="BB200" s="180" t="s">
        <v>1</v>
      </c>
      <c r="BL200" s="64">
        <f t="shared" si="35"/>
        <v>0</v>
      </c>
      <c r="BM200" s="64">
        <f t="shared" si="36"/>
        <v>0</v>
      </c>
      <c r="BN200" s="64">
        <f t="shared" si="37"/>
        <v>0</v>
      </c>
      <c r="BO200" s="64">
        <f t="shared" si="38"/>
        <v>0</v>
      </c>
    </row>
    <row r="201" spans="1:67" hidden="1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0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0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0</v>
      </c>
      <c r="Z201" s="383"/>
      <c r="AA201" s="383"/>
    </row>
    <row r="202" spans="1:67" hidden="1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0</v>
      </c>
      <c r="X202" s="382">
        <f>IFERROR(SUM(X181:X200),"0")</f>
        <v>0</v>
      </c>
      <c r="Y202" s="37"/>
      <c r="Z202" s="383"/>
      <c r="AA202" s="383"/>
    </row>
    <row r="203" spans="1:67" ht="14.25" hidden="1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hidden="1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hidden="1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hidden="1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 t="shared" si="40"/>
        <v>0</v>
      </c>
      <c r="Y206" s="36" t="str">
        <f>IFERROR(IF(X206=0,"",ROUNDUP(X206/H206,0)*0.00753),"")</f>
        <v/>
      </c>
      <c r="Z206" s="56"/>
      <c r="AA206" s="57"/>
      <c r="AE206" s="64"/>
      <c r="BB206" s="183" t="s">
        <v>1</v>
      </c>
      <c r="BL206" s="64">
        <f t="shared" si="41"/>
        <v>0</v>
      </c>
      <c r="BM206" s="64">
        <f t="shared" si="42"/>
        <v>0</v>
      </c>
      <c r="BN206" s="64">
        <f t="shared" si="43"/>
        <v>0</v>
      </c>
      <c r="BO206" s="64">
        <f t="shared" si="44"/>
        <v>0</v>
      </c>
    </row>
    <row r="207" spans="1:67" ht="27" hidden="1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hidden="1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 t="shared" si="40"/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 t="shared" si="41"/>
        <v>0</v>
      </c>
      <c r="BM208" s="64">
        <f t="shared" si="42"/>
        <v>0</v>
      </c>
      <c r="BN208" s="64">
        <f t="shared" si="43"/>
        <v>0</v>
      </c>
      <c r="BO208" s="64">
        <f t="shared" si="44"/>
        <v>0</v>
      </c>
    </row>
    <row r="209" spans="1:67" ht="16.5" hidden="1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21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hidden="1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0</v>
      </c>
      <c r="X210" s="382">
        <f>IFERROR(X204/H204,"0")+IFERROR(X205/H205,"0")+IFERROR(X206/H206,"0")+IFERROR(X207/H207,"0")+IFERROR(X208/H208,"0")+IFERROR(X209/H209,"0")</f>
        <v>0</v>
      </c>
      <c r="Y210" s="382">
        <f>IFERROR(IF(Y204="",0,Y204),"0")+IFERROR(IF(Y205="",0,Y205),"0")+IFERROR(IF(Y206="",0,Y206),"0")+IFERROR(IF(Y207="",0,Y207),"0")+IFERROR(IF(Y208="",0,Y208),"0")+IFERROR(IF(Y209="",0,Y209),"0")</f>
        <v>0</v>
      </c>
      <c r="Z210" s="383"/>
      <c r="AA210" s="383"/>
    </row>
    <row r="211" spans="1:67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0</v>
      </c>
      <c r="X211" s="382">
        <f>IFERROR(SUM(X204:X209),"0")</f>
        <v>0</v>
      </c>
      <c r="Y211" s="37"/>
      <c r="Z211" s="383"/>
      <c r="AA211" s="383"/>
    </row>
    <row r="212" spans="1:67" ht="16.5" hidden="1" customHeight="1" x14ac:dyDescent="0.25">
      <c r="A212" s="460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hidden="1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hidden="1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hidden="1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60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7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45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0</v>
      </c>
      <c r="X220" s="382">
        <f>IFERROR(X214/H214,"0")+IFERROR(X215/H215,"0")+IFERROR(X216/H216,"0")+IFERROR(X217/H217,"0")+IFERROR(X218/H218,"0")+IFERROR(X219/H219,"0")</f>
        <v>0</v>
      </c>
      <c r="Y220" s="382">
        <f>IFERROR(IF(Y214="",0,Y214),"0")+IFERROR(IF(Y215="",0,Y215),"0")+IFERROR(IF(Y216="",0,Y216),"0")+IFERROR(IF(Y217="",0,Y217),"0")+IFERROR(IF(Y218="",0,Y218),"0")+IFERROR(IF(Y219="",0,Y219),"0")</f>
        <v>0</v>
      </c>
      <c r="Z220" s="383"/>
      <c r="AA220" s="383"/>
    </row>
    <row r="221" spans="1:67" hidden="1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0</v>
      </c>
      <c r="X221" s="382">
        <f>IFERROR(SUM(X214:X219),"0")</f>
        <v>0</v>
      </c>
      <c r="Y221" s="37"/>
      <c r="Z221" s="383"/>
      <c r="AA221" s="383"/>
    </row>
    <row r="222" spans="1:67" ht="14.25" hidden="1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hidden="1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9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hidden="1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idden="1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hidden="1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hidden="1" customHeight="1" x14ac:dyDescent="0.25">
      <c r="A227" s="460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hidden="1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hidden="1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hidden="1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5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hidden="1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2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idden="1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hidden="1" customHeight="1" x14ac:dyDescent="0.25">
      <c r="A237" s="460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hidden="1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hidden="1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hidden="1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8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hidden="1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1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hidden="1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3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hidden="1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51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hidden="1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4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hidden="1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8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hidden="1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hidden="1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hidden="1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hidden="1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4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idden="1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hidden="1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hidden="1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hidden="1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hidden="1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hidden="1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hidden="1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7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idden="1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hidden="1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hidden="1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hidden="1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hidden="1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hidden="1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hidden="1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hidden="1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9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hidden="1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hidden="1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6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idden="1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hidden="1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hidden="1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hidden="1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7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hidden="1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8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hidden="1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idden="1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0</v>
      </c>
      <c r="X277" s="382">
        <f>IFERROR(X274/H274,"0")+IFERROR(X275/H275,"0")+IFERROR(X276/H276,"0")</f>
        <v>0</v>
      </c>
      <c r="Y277" s="382">
        <f>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0</v>
      </c>
      <c r="X278" s="382">
        <f>IFERROR(SUM(X274:X276),"0")</f>
        <v>0</v>
      </c>
      <c r="Y278" s="37"/>
      <c r="Z278" s="383"/>
      <c r="AA278" s="383"/>
    </row>
    <row r="279" spans="1:67" ht="14.25" hidden="1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hidden="1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6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hidden="1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8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hidden="1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idden="1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hidden="1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hidden="1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hidden="1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5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idden="1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hidden="1" customHeight="1" x14ac:dyDescent="0.25">
      <c r="A291" s="460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hidden="1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hidden="1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hidden="1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hidden="1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4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hidden="1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hidden="1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hidden="1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4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idden="1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hidden="1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hidden="1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hidden="1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hidden="1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hidden="1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hidden="1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hidden="1" customHeight="1" x14ac:dyDescent="0.25">
      <c r="A307" s="460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hidden="1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hidden="1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hidden="1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hidden="1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hidden="1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hidden="1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3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50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hidden="1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idden="1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hidden="1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hidden="1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hidden="1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hidden="1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hidden="1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hidden="1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hidden="1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50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hidden="1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hidden="1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hidden="1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hidden="1" customHeight="1" x14ac:dyDescent="0.25">
      <c r="A327" s="460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hidden="1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hidden="1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8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9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1200</v>
      </c>
      <c r="X330" s="381">
        <f t="shared" si="71"/>
        <v>1200</v>
      </c>
      <c r="Y330" s="36">
        <f>IFERROR(IF(X330=0,"",ROUNDUP(X330/H330,0)*0.02175),"")</f>
        <v>1.7399999999999998</v>
      </c>
      <c r="Z330" s="56"/>
      <c r="AA330" s="57"/>
      <c r="AE330" s="64"/>
      <c r="BB330" s="252" t="s">
        <v>1</v>
      </c>
      <c r="BL330" s="64">
        <f t="shared" si="72"/>
        <v>1238.4000000000001</v>
      </c>
      <c r="BM330" s="64">
        <f t="shared" si="73"/>
        <v>1238.4000000000001</v>
      </c>
      <c r="BN330" s="64">
        <f t="shared" si="74"/>
        <v>1.6666666666666665</v>
      </c>
      <c r="BO330" s="64">
        <f t="shared" si="75"/>
        <v>1.6666666666666665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7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1300</v>
      </c>
      <c r="X331" s="381">
        <f t="shared" si="71"/>
        <v>1305</v>
      </c>
      <c r="Y331" s="36">
        <f>IFERROR(IF(X331=0,"",ROUNDUP(X331/H331,0)*0.02175),"")</f>
        <v>1.8922499999999998</v>
      </c>
      <c r="Z331" s="56"/>
      <c r="AA331" s="57"/>
      <c r="AE331" s="64"/>
      <c r="BB331" s="253" t="s">
        <v>1</v>
      </c>
      <c r="BL331" s="64">
        <f t="shared" si="72"/>
        <v>1341.6</v>
      </c>
      <c r="BM331" s="64">
        <f t="shared" si="73"/>
        <v>1346.76</v>
      </c>
      <c r="BN331" s="64">
        <f t="shared" si="74"/>
        <v>1.8055555555555556</v>
      </c>
      <c r="BO331" s="64">
        <f t="shared" si="75"/>
        <v>1.8125</v>
      </c>
    </row>
    <row r="332" spans="1:67" ht="27" hidden="1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4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600</v>
      </c>
      <c r="X334" s="381">
        <f t="shared" si="71"/>
        <v>600</v>
      </c>
      <c r="Y334" s="36">
        <f>IFERROR(IF(X334=0,"",ROUNDUP(X334/H334,0)*0.02175),"")</f>
        <v>0.86999999999999988</v>
      </c>
      <c r="Z334" s="56"/>
      <c r="AA334" s="57"/>
      <c r="AE334" s="64"/>
      <c r="BB334" s="256" t="s">
        <v>1</v>
      </c>
      <c r="BL334" s="64">
        <f t="shared" si="72"/>
        <v>619.20000000000005</v>
      </c>
      <c r="BM334" s="64">
        <f t="shared" si="73"/>
        <v>619.20000000000005</v>
      </c>
      <c r="BN334" s="64">
        <f t="shared" si="74"/>
        <v>0.83333333333333326</v>
      </c>
      <c r="BO334" s="64">
        <f t="shared" si="75"/>
        <v>0.83333333333333326</v>
      </c>
    </row>
    <row r="335" spans="1:67" ht="27" hidden="1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hidden="1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77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hidden="1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206.66666666666669</v>
      </c>
      <c r="X338" s="382">
        <f>IFERROR(X329/H329,"0")+IFERROR(X330/H330,"0")+IFERROR(X331/H331,"0")+IFERROR(X332/H332,"0")+IFERROR(X333/H333,"0")+IFERROR(X334/H334,"0")+IFERROR(X335/H335,"0")+IFERROR(X336/H336,"0")+IFERROR(X337/H337,"0")</f>
        <v>207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4.5022499999999992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3100</v>
      </c>
      <c r="X339" s="382">
        <f>IFERROR(SUM(X329:X337),"0")</f>
        <v>3105</v>
      </c>
      <c r="Y339" s="37"/>
      <c r="Z339" s="383"/>
      <c r="AA339" s="383"/>
    </row>
    <row r="340" spans="1:67" ht="14.25" hidden="1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hidden="1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0</v>
      </c>
      <c r="X341" s="381">
        <f>IFERROR(IF(W341="",0,CEILING((W341/$H341),1)*$H341),"")</f>
        <v>0</v>
      </c>
      <c r="Y341" s="36" t="str">
        <f>IFERROR(IF(X341=0,"",ROUNDUP(X341/H341,0)*0.02175),"")</f>
        <v/>
      </c>
      <c r="Z341" s="56"/>
      <c r="AA341" s="57"/>
      <c r="AE341" s="64"/>
      <c r="BB341" s="260" t="s">
        <v>1</v>
      </c>
      <c r="BL341" s="64">
        <f>IFERROR(W341*I341/H341,"0")</f>
        <v>0</v>
      </c>
      <c r="BM341" s="64">
        <f>IFERROR(X341*I341/H341,"0")</f>
        <v>0</v>
      </c>
      <c r="BN341" s="64">
        <f>IFERROR(1/J341*(W341/H341),"0")</f>
        <v>0</v>
      </c>
      <c r="BO341" s="64">
        <f>IFERROR(1/J341*(X341/H341),"0")</f>
        <v>0</v>
      </c>
    </row>
    <row r="342" spans="1:67" ht="16.5" hidden="1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hidden="1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60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hidden="1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idden="1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0</v>
      </c>
      <c r="X345" s="382">
        <f>IFERROR(X341/H341,"0")+IFERROR(X342/H342,"0")+IFERROR(X343/H343,"0")+IFERROR(X344/H344,"0")</f>
        <v>0</v>
      </c>
      <c r="Y345" s="382">
        <f>IFERROR(IF(Y341="",0,Y341),"0")+IFERROR(IF(Y342="",0,Y342),"0")+IFERROR(IF(Y343="",0,Y343),"0")+IFERROR(IF(Y344="",0,Y344),"0")</f>
        <v>0</v>
      </c>
      <c r="Z345" s="383"/>
      <c r="AA345" s="383"/>
    </row>
    <row r="346" spans="1:67" hidden="1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0</v>
      </c>
      <c r="X346" s="382">
        <f>IFERROR(SUM(X341:X344),"0")</f>
        <v>0</v>
      </c>
      <c r="Y346" s="37"/>
      <c r="Z346" s="383"/>
      <c r="AA346" s="383"/>
    </row>
    <row r="347" spans="1:67" ht="14.25" hidden="1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hidden="1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3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hidden="1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29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6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6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idden="1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0</v>
      </c>
      <c r="X351" s="382">
        <f>IFERROR(X348/H348,"0")+IFERROR(X349/H349,"0")+IFERROR(X350/H350,"0")</f>
        <v>0</v>
      </c>
      <c r="Y351" s="382">
        <f>IFERROR(IF(Y348="",0,Y348),"0")+IFERROR(IF(Y349="",0,Y349),"0")+IFERROR(IF(Y350="",0,Y350),"0")</f>
        <v>0</v>
      </c>
      <c r="Z351" s="383"/>
      <c r="AA351" s="383"/>
    </row>
    <row r="352" spans="1:67" hidden="1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0</v>
      </c>
      <c r="X352" s="382">
        <f>IFERROR(SUM(X348:X350),"0")</f>
        <v>0</v>
      </c>
      <c r="Y352" s="37"/>
      <c r="Z352" s="383"/>
      <c r="AA352" s="383"/>
    </row>
    <row r="353" spans="1:67" ht="14.25" hidden="1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hidden="1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0</v>
      </c>
      <c r="X354" s="381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7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0</v>
      </c>
      <c r="X355" s="382">
        <f>IFERROR(X354/H354,"0")</f>
        <v>0</v>
      </c>
      <c r="Y355" s="382">
        <f>IFERROR(IF(Y354="",0,Y354),"0")</f>
        <v>0</v>
      </c>
      <c r="Z355" s="383"/>
      <c r="AA355" s="383"/>
    </row>
    <row r="356" spans="1:67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0</v>
      </c>
      <c r="X356" s="382">
        <f>IFERROR(SUM(X354:X354),"0")</f>
        <v>0</v>
      </c>
      <c r="Y356" s="37"/>
      <c r="Z356" s="383"/>
      <c r="AA356" s="383"/>
    </row>
    <row r="357" spans="1:67" ht="16.5" hidden="1" customHeight="1" x14ac:dyDescent="0.25">
      <c r="A357" s="460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hidden="1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hidden="1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hidden="1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9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hidden="1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2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hidden="1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7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hidden="1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hidden="1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hidden="1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8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idden="1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hidden="1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hidden="1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1400</v>
      </c>
      <c r="X372" s="381">
        <f>IFERROR(IF(W372="",0,CEILING((W372/$H372),1)*$H372),"")</f>
        <v>1404</v>
      </c>
      <c r="Y372" s="36">
        <f>IFERROR(IF(X372=0,"",ROUNDUP(X372/H372,0)*0.02175),"")</f>
        <v>3.9149999999999996</v>
      </c>
      <c r="Z372" s="56"/>
      <c r="AA372" s="57"/>
      <c r="AE372" s="64"/>
      <c r="BB372" s="275" t="s">
        <v>1</v>
      </c>
      <c r="BL372" s="64">
        <f>IFERROR(W372*I372/H372,"0")</f>
        <v>1501.2307692307693</v>
      </c>
      <c r="BM372" s="64">
        <f>IFERROR(X372*I372/H372,"0")</f>
        <v>1505.5200000000002</v>
      </c>
      <c r="BN372" s="64">
        <f>IFERROR(1/J372*(W372/H372),"0")</f>
        <v>3.2051282051282053</v>
      </c>
      <c r="BO372" s="64">
        <f>IFERROR(1/J372*(X372/H372),"0")</f>
        <v>3.214285714285714</v>
      </c>
    </row>
    <row r="373" spans="1:67" ht="27" hidden="1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hidden="1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179.4871794871795</v>
      </c>
      <c r="X376" s="382">
        <f>IFERROR(X372/H372,"0")+IFERROR(X373/H373,"0")+IFERROR(X374/H374,"0")+IFERROR(X375/H375,"0")</f>
        <v>180</v>
      </c>
      <c r="Y376" s="382">
        <f>IFERROR(IF(Y372="",0,Y372),"0")+IFERROR(IF(Y373="",0,Y373),"0")+IFERROR(IF(Y374="",0,Y374),"0")+IFERROR(IF(Y375="",0,Y375),"0")</f>
        <v>3.9149999999999996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1400</v>
      </c>
      <c r="X377" s="382">
        <f>IFERROR(SUM(X372:X375),"0")</f>
        <v>1404</v>
      </c>
      <c r="Y377" s="37"/>
      <c r="Z377" s="383"/>
      <c r="AA377" s="383"/>
    </row>
    <row r="378" spans="1:67" ht="14.25" hidden="1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hidden="1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7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hidden="1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hidden="1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hidden="1" customHeight="1" x14ac:dyDescent="0.25">
      <c r="A383" s="460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hidden="1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hidden="1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3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hidden="1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hidden="1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hidden="1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hidden="1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hidden="1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ref="X390:X402" si="76"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2" t="s">
        <v>1</v>
      </c>
      <c r="BL390" s="64">
        <f t="shared" ref="BL390:BL402" si="77">IFERROR(W390*I390/H390,"0")</f>
        <v>0</v>
      </c>
      <c r="BM390" s="64">
        <f t="shared" ref="BM390:BM402" si="78">IFERROR(X390*I390/H390,"0")</f>
        <v>0</v>
      </c>
      <c r="BN390" s="64">
        <f t="shared" ref="BN390:BN402" si="79">IFERROR(1/J390*(W390/H390),"0")</f>
        <v>0</v>
      </c>
      <c r="BO390" s="64">
        <f t="shared" ref="BO390:BO402" si="80">IFERROR(1/J390*(X390/H390),"0")</f>
        <v>0</v>
      </c>
    </row>
    <row r="391" spans="1:67" ht="27" hidden="1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3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hidden="1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76"/>
        <v>0</v>
      </c>
      <c r="Y392" s="36" t="str">
        <f>IFERROR(IF(X392=0,"",ROUNDUP(X392/H392,0)*0.00753),"")</f>
        <v/>
      </c>
      <c r="Z392" s="56"/>
      <c r="AA392" s="57"/>
      <c r="AE392" s="64"/>
      <c r="BB392" s="284" t="s">
        <v>1</v>
      </c>
      <c r="BL392" s="64">
        <f t="shared" si="77"/>
        <v>0</v>
      </c>
      <c r="BM392" s="64">
        <f t="shared" si="78"/>
        <v>0</v>
      </c>
      <c r="BN392" s="64">
        <f t="shared" si="79"/>
        <v>0</v>
      </c>
      <c r="BO392" s="64">
        <f t="shared" si="80"/>
        <v>0</v>
      </c>
    </row>
    <row r="393" spans="1:67" ht="37.5" hidden="1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4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hidden="1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hidden="1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hidden="1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4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hidden="1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hidden="1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hidden="1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76"/>
        <v>0</v>
      </c>
      <c r="Y401" s="36" t="str">
        <f t="shared" si="81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idden="1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0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</v>
      </c>
      <c r="Z403" s="383"/>
      <c r="AA403" s="383"/>
    </row>
    <row r="404" spans="1:67" hidden="1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0</v>
      </c>
      <c r="X404" s="382">
        <f>IFERROR(SUM(X390:X402),"0")</f>
        <v>0</v>
      </c>
      <c r="Y404" s="37"/>
      <c r="Z404" s="383"/>
      <c r="AA404" s="383"/>
    </row>
    <row r="405" spans="1:67" ht="14.25" hidden="1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hidden="1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hidden="1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hidden="1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5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hidden="1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hidden="1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hidden="1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hidden="1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hidden="1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hidden="1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0</v>
      </c>
      <c r="X416" s="381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9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hidden="1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0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hidden="1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idden="1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</v>
      </c>
      <c r="X419" s="382">
        <f>IFERROR(X416/H416,"0")+IFERROR(X417/H417,"0")+IFERROR(X418/H418,"0")</f>
        <v>0</v>
      </c>
      <c r="Y419" s="382">
        <f>IFERROR(IF(Y416="",0,Y416),"0")+IFERROR(IF(Y417="",0,Y417),"0")+IFERROR(IF(Y418="",0,Y418),"0")</f>
        <v>0</v>
      </c>
      <c r="Z419" s="383"/>
      <c r="AA419" s="383"/>
    </row>
    <row r="420" spans="1:67" hidden="1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0</v>
      </c>
      <c r="X420" s="382">
        <f>IFERROR(SUM(X416:X418),"0")</f>
        <v>0</v>
      </c>
      <c r="Y420" s="37"/>
      <c r="Z420" s="383"/>
      <c r="AA420" s="383"/>
    </row>
    <row r="421" spans="1:67" ht="16.5" hidden="1" customHeight="1" x14ac:dyDescent="0.25">
      <c r="A421" s="460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hidden="1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hidden="1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739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hidden="1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8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hidden="1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hidden="1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hidden="1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hidden="1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3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0</v>
      </c>
      <c r="X428" s="381">
        <f t="shared" ref="X428:X434" si="82"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04" t="s">
        <v>1</v>
      </c>
      <c r="BL428" s="64">
        <f t="shared" ref="BL428:BL434" si="83">IFERROR(W428*I428/H428,"0")</f>
        <v>0</v>
      </c>
      <c r="BM428" s="64">
        <f t="shared" ref="BM428:BM434" si="84">IFERROR(X428*I428/H428,"0")</f>
        <v>0</v>
      </c>
      <c r="BN428" s="64">
        <f t="shared" ref="BN428:BN434" si="85">IFERROR(1/J428*(W428/H428),"0")</f>
        <v>0</v>
      </c>
      <c r="BO428" s="64">
        <f t="shared" ref="BO428:BO434" si="86">IFERROR(1/J428*(X428/H428),"0")</f>
        <v>0</v>
      </c>
    </row>
    <row r="429" spans="1:67" ht="27" hidden="1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hidden="1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hidden="1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hidden="1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8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hidden="1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idden="1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0</v>
      </c>
      <c r="X435" s="382">
        <f>IFERROR(X428/H428,"0")+IFERROR(X429/H429,"0")+IFERROR(X430/H430,"0")+IFERROR(X431/H431,"0")+IFERROR(X432/H432,"0")+IFERROR(X433/H433,"0")+IFERROR(X434/H434,"0")</f>
        <v>0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</v>
      </c>
      <c r="Z435" s="383"/>
      <c r="AA435" s="383"/>
    </row>
    <row r="436" spans="1:67" hidden="1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0</v>
      </c>
      <c r="X436" s="382">
        <f>IFERROR(SUM(X428:X434),"0")</f>
        <v>0</v>
      </c>
      <c r="Y436" s="37"/>
      <c r="Z436" s="383"/>
      <c r="AA436" s="383"/>
    </row>
    <row r="437" spans="1:67" ht="14.25" hidden="1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hidden="1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2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hidden="1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hidden="1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hidden="1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0</v>
      </c>
      <c r="X443" s="381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3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hidden="1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0</v>
      </c>
      <c r="X444" s="382">
        <f>IFERROR(X443/H443,"0")</f>
        <v>0</v>
      </c>
      <c r="Y444" s="382">
        <f>IFERROR(IF(Y443="",0,Y443),"0")</f>
        <v>0</v>
      </c>
      <c r="Z444" s="383"/>
      <c r="AA444" s="383"/>
    </row>
    <row r="445" spans="1:67" hidden="1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0</v>
      </c>
      <c r="X445" s="382">
        <f>IFERROR(SUM(X443:X443),"0")</f>
        <v>0</v>
      </c>
      <c r="Y445" s="37"/>
      <c r="Z445" s="383"/>
      <c r="AA445" s="383"/>
    </row>
    <row r="446" spans="1:67" ht="16.5" hidden="1" customHeight="1" x14ac:dyDescent="0.25">
      <c r="A446" s="460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hidden="1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hidden="1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hidden="1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hidden="1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60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hidden="1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hidden="1" customHeight="1" x14ac:dyDescent="0.25">
      <c r="A453" s="460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hidden="1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hidden="1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hidden="1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hidden="1" customHeight="1" x14ac:dyDescent="0.25">
      <c r="A459" s="460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hidden="1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hidden="1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hidden="1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1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5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800</v>
      </c>
      <c r="X463" s="381">
        <f t="shared" si="87"/>
        <v>802.56000000000006</v>
      </c>
      <c r="Y463" s="36">
        <f t="shared" si="88"/>
        <v>1.81792</v>
      </c>
      <c r="Z463" s="56"/>
      <c r="AA463" s="57"/>
      <c r="AE463" s="64"/>
      <c r="BB463" s="320" t="s">
        <v>1</v>
      </c>
      <c r="BL463" s="64">
        <f t="shared" si="89"/>
        <v>854.5454545454545</v>
      </c>
      <c r="BM463" s="64">
        <f t="shared" si="90"/>
        <v>857.28</v>
      </c>
      <c r="BN463" s="64">
        <f t="shared" si="91"/>
        <v>1.4568764568764567</v>
      </c>
      <c r="BO463" s="64">
        <f t="shared" si="92"/>
        <v>1.4615384615384617</v>
      </c>
    </row>
    <row r="464" spans="1:67" ht="27" hidden="1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51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hidden="1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800</v>
      </c>
      <c r="X466" s="381">
        <f t="shared" si="87"/>
        <v>802.56000000000006</v>
      </c>
      <c r="Y466" s="36">
        <f t="shared" si="88"/>
        <v>1.81792</v>
      </c>
      <c r="Z466" s="56"/>
      <c r="AA466" s="57"/>
      <c r="AE466" s="64"/>
      <c r="BB466" s="323" t="s">
        <v>1</v>
      </c>
      <c r="BL466" s="64">
        <f t="shared" si="89"/>
        <v>854.5454545454545</v>
      </c>
      <c r="BM466" s="64">
        <f t="shared" si="90"/>
        <v>857.28</v>
      </c>
      <c r="BN466" s="64">
        <f t="shared" si="91"/>
        <v>1.4568764568764567</v>
      </c>
      <c r="BO466" s="64">
        <f t="shared" si="92"/>
        <v>1.4615384615384617</v>
      </c>
    </row>
    <row r="467" spans="1:67" ht="16.5" hidden="1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8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hidden="1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9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hidden="1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4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hidden="1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43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hidden="1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hidden="1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7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303.030303030303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304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3.63584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1600</v>
      </c>
      <c r="X474" s="382">
        <f>IFERROR(SUM(X461:X472),"0")</f>
        <v>1605.1200000000001</v>
      </c>
      <c r="Y474" s="37"/>
      <c r="Z474" s="383"/>
      <c r="AA474" s="383"/>
    </row>
    <row r="475" spans="1:67" ht="14.25" hidden="1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hidden="1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3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>IFERROR(IF(W476="",0,CEILING((W476/$H476),1)*$H476),"")</f>
        <v>0</v>
      </c>
      <c r="Y476" s="36" t="str">
        <f>IFERROR(IF(X476=0,"",ROUNDUP(X476/H476,0)*0.01196),"")</f>
        <v/>
      </c>
      <c r="Z476" s="56"/>
      <c r="AA476" s="57"/>
      <c r="AE476" s="64"/>
      <c r="BB476" s="330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16.5" hidden="1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60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0</v>
      </c>
      <c r="X478" s="382">
        <f>IFERROR(X476/H476,"0")+IFERROR(X477/H477,"0")</f>
        <v>0</v>
      </c>
      <c r="Y478" s="382">
        <f>IFERROR(IF(Y476="",0,Y476),"0")+IFERROR(IF(Y477="",0,Y477),"0")</f>
        <v>0</v>
      </c>
      <c r="Z478" s="383"/>
      <c r="AA478" s="383"/>
    </row>
    <row r="479" spans="1:67" hidden="1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0</v>
      </c>
      <c r="X479" s="382">
        <f>IFERROR(SUM(X476:X477),"0")</f>
        <v>0</v>
      </c>
      <c r="Y479" s="37"/>
      <c r="Z479" s="383"/>
      <c r="AA479" s="383"/>
    </row>
    <row r="480" spans="1:67" ht="14.25" hidden="1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hidden="1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0</v>
      </c>
      <c r="X481" s="381">
        <f t="shared" ref="X481:X486" si="93">IFERROR(IF(W481="",0,CEILING((W481/$H481),1)*$H481),"")</f>
        <v>0</v>
      </c>
      <c r="Y481" s="36" t="str">
        <f>IFERROR(IF(X481=0,"",ROUNDUP(X481/H481,0)*0.01196),"")</f>
        <v/>
      </c>
      <c r="Z481" s="56"/>
      <c r="AA481" s="57"/>
      <c r="AE481" s="64"/>
      <c r="BB481" s="332" t="s">
        <v>1</v>
      </c>
      <c r="BL481" s="64">
        <f t="shared" ref="BL481:BL486" si="94">IFERROR(W481*I481/H481,"0")</f>
        <v>0</v>
      </c>
      <c r="BM481" s="64">
        <f t="shared" ref="BM481:BM486" si="95">IFERROR(X481*I481/H481,"0")</f>
        <v>0</v>
      </c>
      <c r="BN481" s="64">
        <f t="shared" ref="BN481:BN486" si="96">IFERROR(1/J481*(W481/H481),"0")</f>
        <v>0</v>
      </c>
      <c r="BO481" s="64">
        <f t="shared" ref="BO481:BO486" si="97">IFERROR(1/J481*(X481/H481),"0")</f>
        <v>0</v>
      </c>
    </row>
    <row r="482" spans="1:67" ht="27" hidden="1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0</v>
      </c>
      <c r="X482" s="381">
        <f t="shared" si="93"/>
        <v>0</v>
      </c>
      <c r="Y482" s="36" t="str">
        <f>IFERROR(IF(X482=0,"",ROUNDUP(X482/H482,0)*0.01196),"")</f>
        <v/>
      </c>
      <c r="Z482" s="56"/>
      <c r="AA482" s="57"/>
      <c r="AE482" s="64"/>
      <c r="BB482" s="333" t="s">
        <v>1</v>
      </c>
      <c r="BL482" s="64">
        <f t="shared" si="94"/>
        <v>0</v>
      </c>
      <c r="BM482" s="64">
        <f t="shared" si="95"/>
        <v>0</v>
      </c>
      <c r="BN482" s="64">
        <f t="shared" si="96"/>
        <v>0</v>
      </c>
      <c r="BO482" s="64">
        <f t="shared" si="97"/>
        <v>0</v>
      </c>
    </row>
    <row r="483" spans="1:67" ht="27" hidden="1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0</v>
      </c>
      <c r="X483" s="381">
        <f t="shared" si="93"/>
        <v>0</v>
      </c>
      <c r="Y483" s="36" t="str">
        <f>IFERROR(IF(X483=0,"",ROUNDUP(X483/H483,0)*0.01196),"")</f>
        <v/>
      </c>
      <c r="Z483" s="56"/>
      <c r="AA483" s="57"/>
      <c r="AE483" s="64"/>
      <c r="BB483" s="334" t="s">
        <v>1</v>
      </c>
      <c r="BL483" s="64">
        <f t="shared" si="94"/>
        <v>0</v>
      </c>
      <c r="BM483" s="64">
        <f t="shared" si="95"/>
        <v>0</v>
      </c>
      <c r="BN483" s="64">
        <f t="shared" si="96"/>
        <v>0</v>
      </c>
      <c r="BO483" s="64">
        <f t="shared" si="97"/>
        <v>0</v>
      </c>
    </row>
    <row r="484" spans="1:67" ht="27" hidden="1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hidden="1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6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hidden="1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hidden="1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0</v>
      </c>
      <c r="X487" s="382">
        <f>IFERROR(X481/H481,"0")+IFERROR(X482/H482,"0")+IFERROR(X483/H483,"0")+IFERROR(X484/H484,"0")+IFERROR(X485/H485,"0")+IFERROR(X486/H486,"0")</f>
        <v>0</v>
      </c>
      <c r="Y487" s="382">
        <f>IFERROR(IF(Y481="",0,Y481),"0")+IFERROR(IF(Y482="",0,Y482),"0")+IFERROR(IF(Y483="",0,Y483),"0")+IFERROR(IF(Y484="",0,Y484),"0")+IFERROR(IF(Y485="",0,Y485),"0")+IFERROR(IF(Y486="",0,Y486),"0")</f>
        <v>0</v>
      </c>
      <c r="Z487" s="383"/>
      <c r="AA487" s="383"/>
    </row>
    <row r="488" spans="1:67" hidden="1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0</v>
      </c>
      <c r="X488" s="382">
        <f>IFERROR(SUM(X481:X486),"0")</f>
        <v>0</v>
      </c>
      <c r="Y488" s="37"/>
      <c r="Z488" s="383"/>
      <c r="AA488" s="383"/>
    </row>
    <row r="489" spans="1:67" ht="14.25" hidden="1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hidden="1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hidden="1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59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64"/>
      <c r="BB491" s="339" t="s">
        <v>1</v>
      </c>
      <c r="BL491" s="64">
        <f>IFERROR(W491*I491/H491,"0")</f>
        <v>0</v>
      </c>
      <c r="BM491" s="64">
        <f>IFERROR(X491*I491/H491,"0")</f>
        <v>0</v>
      </c>
      <c r="BN491" s="64">
        <f>IFERROR(1/J491*(W491/H491),"0")</f>
        <v>0</v>
      </c>
      <c r="BO491" s="64">
        <f>IFERROR(1/J491*(X491/H491),"0")</f>
        <v>0</v>
      </c>
    </row>
    <row r="492" spans="1:67" ht="27" hidden="1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hidden="1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0</v>
      </c>
      <c r="X493" s="382">
        <f>IFERROR(X490/H490,"0")+IFERROR(X491/H491,"0")+IFERROR(X492/H492,"0")</f>
        <v>0</v>
      </c>
      <c r="Y493" s="382">
        <f>IFERROR(IF(Y490="",0,Y490),"0")+IFERROR(IF(Y491="",0,Y491),"0")+IFERROR(IF(Y492="",0,Y492),"0")</f>
        <v>0</v>
      </c>
      <c r="Z493" s="383"/>
      <c r="AA493" s="383"/>
    </row>
    <row r="494" spans="1:67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0</v>
      </c>
      <c r="X494" s="382">
        <f>IFERROR(SUM(X490:X492),"0")</f>
        <v>0</v>
      </c>
      <c r="Y494" s="37"/>
      <c r="Z494" s="383"/>
      <c r="AA494" s="383"/>
    </row>
    <row r="495" spans="1:67" ht="14.25" hidden="1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hidden="1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hidden="1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hidden="1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hidden="1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hidden="1" customHeight="1" x14ac:dyDescent="0.25">
      <c r="A500" s="460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hidden="1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hidden="1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75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hidden="1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83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hidden="1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2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hidden="1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hidden="1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7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hidden="1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6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hidden="1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73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hidden="1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72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hidden="1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2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hidden="1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hidden="1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hidden="1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hidden="1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605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hidden="1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80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hidden="1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15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hidden="1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39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hidden="1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35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hidden="1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hidden="1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hidden="1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1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hidden="1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2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hidden="1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3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 t="shared" si="104"/>
        <v>0</v>
      </c>
      <c r="Y524" s="36" t="str">
        <f>IFERROR(IF(X524=0,"",ROUNDUP(X524/H524,0)*0.00753),"")</f>
        <v/>
      </c>
      <c r="Z524" s="56"/>
      <c r="AA524" s="57"/>
      <c r="AE524" s="64"/>
      <c r="BB524" s="358" t="s">
        <v>1</v>
      </c>
      <c r="BL524" s="64">
        <f t="shared" si="105"/>
        <v>0</v>
      </c>
      <c r="BM524" s="64">
        <f t="shared" si="106"/>
        <v>0</v>
      </c>
      <c r="BN524" s="64">
        <f t="shared" si="107"/>
        <v>0</v>
      </c>
      <c r="BO524" s="64">
        <f t="shared" si="108"/>
        <v>0</v>
      </c>
    </row>
    <row r="525" spans="1:67" ht="27" hidden="1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699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hidden="1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80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hidden="1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2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hidden="1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0</v>
      </c>
      <c r="X528" s="382">
        <f>IFERROR(X522/H522,"0")+IFERROR(X523/H523,"0")+IFERROR(X524/H524,"0")+IFERROR(X525/H525,"0")+IFERROR(X526/H526,"0")+IFERROR(X527/H527,"0")</f>
        <v>0</v>
      </c>
      <c r="Y528" s="382">
        <f>IFERROR(IF(Y522="",0,Y522),"0")+IFERROR(IF(Y523="",0,Y523),"0")+IFERROR(IF(Y524="",0,Y524),"0")+IFERROR(IF(Y525="",0,Y525),"0")+IFERROR(IF(Y526="",0,Y526),"0")+IFERROR(IF(Y527="",0,Y527),"0")</f>
        <v>0</v>
      </c>
      <c r="Z528" s="383"/>
      <c r="AA528" s="383"/>
    </row>
    <row r="529" spans="1:67" hidden="1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0</v>
      </c>
      <c r="X529" s="382">
        <f>IFERROR(SUM(X522:X527),"0")</f>
        <v>0</v>
      </c>
      <c r="Y529" s="37"/>
      <c r="Z529" s="383"/>
      <c r="AA529" s="383"/>
    </row>
    <row r="530" spans="1:67" ht="14.25" hidden="1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hidden="1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7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IFERROR(IF(X531=0,"",ROUNDUP(X531/H531,0)*0.02175),"")</f>
        <v/>
      </c>
      <c r="Z531" s="56"/>
      <c r="AA531" s="57"/>
      <c r="AE531" s="64"/>
      <c r="BB531" s="362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17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11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hidden="1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619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hidden="1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16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idden="1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0</v>
      </c>
      <c r="X536" s="382">
        <f>IFERROR(X531/H531,"0")+IFERROR(X532/H532,"0")+IFERROR(X533/H533,"0")+IFERROR(X534/H534,"0")+IFERROR(X535/H535,"0")</f>
        <v>0</v>
      </c>
      <c r="Y536" s="382">
        <f>IFERROR(IF(Y531="",0,Y531),"0")+IFERROR(IF(Y532="",0,Y532),"0")+IFERROR(IF(Y533="",0,Y533),"0")+IFERROR(IF(Y534="",0,Y534),"0")+IFERROR(IF(Y535="",0,Y535),"0")</f>
        <v>0</v>
      </c>
      <c r="Z536" s="383"/>
      <c r="AA536" s="383"/>
    </row>
    <row r="537" spans="1:67" hidden="1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0</v>
      </c>
      <c r="X537" s="382">
        <f>IFERROR(SUM(X531:X535),"0")</f>
        <v>0</v>
      </c>
      <c r="Y537" s="37"/>
      <c r="Z537" s="383"/>
      <c r="AA537" s="383"/>
    </row>
    <row r="538" spans="1:67" ht="14.25" hidden="1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hidden="1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94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hidden="1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8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hidden="1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10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hidden="1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37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idden="1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04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14"/>
      <c r="O545" s="560" t="s">
        <v>742</v>
      </c>
      <c r="P545" s="456"/>
      <c r="Q545" s="456"/>
      <c r="R545" s="456"/>
      <c r="S545" s="456"/>
      <c r="T545" s="456"/>
      <c r="U545" s="457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6100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6114.12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14"/>
      <c r="O546" s="560" t="s">
        <v>743</v>
      </c>
      <c r="P546" s="456"/>
      <c r="Q546" s="456"/>
      <c r="R546" s="456"/>
      <c r="S546" s="456"/>
      <c r="T546" s="456"/>
      <c r="U546" s="457"/>
      <c r="V546" s="37" t="s">
        <v>66</v>
      </c>
      <c r="W546" s="382">
        <f>IFERROR(SUM(BL22:BL542),"0")</f>
        <v>6409.5216783216783</v>
      </c>
      <c r="X546" s="382">
        <f>IFERROR(SUM(BM22:BM542),"0")</f>
        <v>6424.44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14"/>
      <c r="O547" s="560" t="s">
        <v>744</v>
      </c>
      <c r="P547" s="456"/>
      <c r="Q547" s="456"/>
      <c r="R547" s="456"/>
      <c r="S547" s="456"/>
      <c r="T547" s="456"/>
      <c r="U547" s="457"/>
      <c r="V547" s="37" t="s">
        <v>745</v>
      </c>
      <c r="W547" s="38">
        <f>ROUNDUP(SUM(BN22:BN542),0)</f>
        <v>11</v>
      </c>
      <c r="X547" s="38">
        <f>ROUNDUP(SUM(BO22:BO542),0)</f>
        <v>11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14"/>
      <c r="O548" s="560" t="s">
        <v>746</v>
      </c>
      <c r="P548" s="456"/>
      <c r="Q548" s="456"/>
      <c r="R548" s="456"/>
      <c r="S548" s="456"/>
      <c r="T548" s="456"/>
      <c r="U548" s="457"/>
      <c r="V548" s="37" t="s">
        <v>66</v>
      </c>
      <c r="W548" s="382">
        <f>GrossWeightTotal+PalletQtyTotal*25</f>
        <v>6684.5216783216783</v>
      </c>
      <c r="X548" s="382">
        <f>GrossWeightTotalR+PalletQtyTotalR*25</f>
        <v>6699.44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14"/>
      <c r="O549" s="560" t="s">
        <v>747</v>
      </c>
      <c r="P549" s="456"/>
      <c r="Q549" s="456"/>
      <c r="R549" s="456"/>
      <c r="S549" s="456"/>
      <c r="T549" s="456"/>
      <c r="U549" s="457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689.18414918414919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691</v>
      </c>
      <c r="Y549" s="37"/>
      <c r="Z549" s="383"/>
      <c r="AA549" s="383"/>
    </row>
    <row r="550" spans="1:30" ht="14.25" hidden="1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14"/>
      <c r="O550" s="560" t="s">
        <v>748</v>
      </c>
      <c r="P550" s="456"/>
      <c r="Q550" s="456"/>
      <c r="R550" s="456"/>
      <c r="S550" s="456"/>
      <c r="T550" s="456"/>
      <c r="U550" s="457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12.053089999999999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32" t="s">
        <v>98</v>
      </c>
      <c r="D552" s="618"/>
      <c r="E552" s="618"/>
      <c r="F552" s="611"/>
      <c r="G552" s="432" t="s">
        <v>229</v>
      </c>
      <c r="H552" s="618"/>
      <c r="I552" s="618"/>
      <c r="J552" s="618"/>
      <c r="K552" s="618"/>
      <c r="L552" s="618"/>
      <c r="M552" s="618"/>
      <c r="N552" s="618"/>
      <c r="O552" s="618"/>
      <c r="P552" s="611"/>
      <c r="Q552" s="432" t="s">
        <v>461</v>
      </c>
      <c r="R552" s="611"/>
      <c r="S552" s="432" t="s">
        <v>522</v>
      </c>
      <c r="T552" s="618"/>
      <c r="U552" s="618"/>
      <c r="V552" s="611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73" t="s">
        <v>751</v>
      </c>
      <c r="B553" s="432" t="s">
        <v>60</v>
      </c>
      <c r="C553" s="432" t="s">
        <v>99</v>
      </c>
      <c r="D553" s="432" t="s">
        <v>107</v>
      </c>
      <c r="E553" s="432" t="s">
        <v>98</v>
      </c>
      <c r="F553" s="432" t="s">
        <v>219</v>
      </c>
      <c r="G553" s="432" t="s">
        <v>230</v>
      </c>
      <c r="H553" s="432" t="s">
        <v>237</v>
      </c>
      <c r="I553" s="432" t="s">
        <v>256</v>
      </c>
      <c r="J553" s="432" t="s">
        <v>326</v>
      </c>
      <c r="K553" s="378"/>
      <c r="L553" s="432" t="s">
        <v>356</v>
      </c>
      <c r="M553" s="378"/>
      <c r="N553" s="432" t="s">
        <v>356</v>
      </c>
      <c r="O553" s="432" t="s">
        <v>431</v>
      </c>
      <c r="P553" s="432" t="s">
        <v>448</v>
      </c>
      <c r="Q553" s="432" t="s">
        <v>462</v>
      </c>
      <c r="R553" s="432" t="s">
        <v>497</v>
      </c>
      <c r="S553" s="432" t="s">
        <v>523</v>
      </c>
      <c r="T553" s="432" t="s">
        <v>570</v>
      </c>
      <c r="U553" s="432" t="s">
        <v>596</v>
      </c>
      <c r="V553" s="432" t="s">
        <v>603</v>
      </c>
      <c r="W553" s="432" t="s">
        <v>607</v>
      </c>
      <c r="X553" s="432" t="s">
        <v>657</v>
      </c>
      <c r="AA553" s="52"/>
      <c r="AD553" s="378"/>
    </row>
    <row r="554" spans="1:30" ht="13.5" customHeight="1" thickBot="1" x14ac:dyDescent="0.25">
      <c r="A554" s="774"/>
      <c r="B554" s="433"/>
      <c r="C554" s="433"/>
      <c r="D554" s="433"/>
      <c r="E554" s="433"/>
      <c r="F554" s="433"/>
      <c r="G554" s="433"/>
      <c r="H554" s="433"/>
      <c r="I554" s="433"/>
      <c r="J554" s="433"/>
      <c r="K554" s="378"/>
      <c r="L554" s="433"/>
      <c r="M554" s="378"/>
      <c r="N554" s="433"/>
      <c r="O554" s="433"/>
      <c r="P554" s="433"/>
      <c r="Q554" s="433"/>
      <c r="R554" s="433"/>
      <c r="S554" s="433"/>
      <c r="T554" s="433"/>
      <c r="U554" s="433"/>
      <c r="V554" s="433"/>
      <c r="W554" s="433"/>
      <c r="X554" s="433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0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5" s="46">
        <f>IFERROR(X134*1,"0")+IFERROR(X135*1,"0")+IFERROR(X136*1,"0")+IFERROR(X137*1,"0")+IFERROR(X138*1,"0")</f>
        <v>0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0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0</v>
      </c>
      <c r="J555" s="46">
        <f>IFERROR(X214*1,"0")+IFERROR(X215*1,"0")+IFERROR(X216*1,"0")+IFERROR(X217*1,"0")+IFERROR(X218*1,"0")+IFERROR(X219*1,"0")+IFERROR(X223*1,"0")+IFERROR(X224*1,"0")</f>
        <v>0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3105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1404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0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0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1605.1200000000001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0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300,00"/>
        <filter val="1 400,00"/>
        <filter val="1 600,00"/>
        <filter val="11"/>
        <filter val="179,49"/>
        <filter val="206,67"/>
        <filter val="3 100,00"/>
        <filter val="303,03"/>
        <filter val="6 100,00"/>
        <filter val="6 409,52"/>
        <filter val="6 684,52"/>
        <filter val="600,00"/>
        <filter val="689,18"/>
        <filter val="800,00"/>
      </filters>
    </filterColumn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O543:U543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24:U24"/>
    <mergeCell ref="A261:Y261"/>
    <mergeCell ref="O69:S69"/>
    <mergeCell ref="D244:E244"/>
    <mergeCell ref="O456:U456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465:S465"/>
    <mergeCell ref="A440:N441"/>
    <mergeCell ref="D249:E249"/>
    <mergeCell ref="D276:E276"/>
    <mergeCell ref="O121:U121"/>
    <mergeCell ref="D341:E341"/>
    <mergeCell ref="D170:E170"/>
    <mergeCell ref="D241:E241"/>
    <mergeCell ref="O160:U160"/>
    <mergeCell ref="O177:S177"/>
    <mergeCell ref="O387:U387"/>
    <mergeCell ref="O423:S423"/>
    <mergeCell ref="D185:E185"/>
    <mergeCell ref="O210:U210"/>
    <mergeCell ref="O452:U452"/>
    <mergeCell ref="O217:S217"/>
    <mergeCell ref="D363:E363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O313:S313"/>
    <mergeCell ref="O107:S107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A34:N35"/>
    <mergeCell ref="O426:U426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D553:D554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V553:V554"/>
    <mergeCell ref="D541:E541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A444:N445"/>
    <mergeCell ref="A95:Y95"/>
    <mergeCell ref="O96:S96"/>
    <mergeCell ref="O367:S367"/>
    <mergeCell ref="O94:U94"/>
    <mergeCell ref="O77:S77"/>
    <mergeCell ref="O252:U252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D424:E42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D486:E486"/>
    <mergeCell ref="D78:E78"/>
    <mergeCell ref="D134:E134"/>
    <mergeCell ref="D205:E205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A103:N104"/>
    <mergeCell ref="O185:S18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2024-06-06T10:16:48Z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