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758CAFC-68C2-472D-9B6C-9A4348D4533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M481" i="1"/>
  <c r="BL481" i="1"/>
  <c r="Y481" i="1"/>
  <c r="X481" i="1"/>
  <c r="O481" i="1"/>
  <c r="W479" i="1"/>
  <c r="W478" i="1"/>
  <c r="BN477" i="1"/>
  <c r="BL477" i="1"/>
  <c r="X477" i="1"/>
  <c r="O477" i="1"/>
  <c r="BN476" i="1"/>
  <c r="BL476" i="1"/>
  <c r="X476" i="1"/>
  <c r="X479" i="1" s="1"/>
  <c r="O476" i="1"/>
  <c r="W474" i="1"/>
  <c r="W473" i="1"/>
  <c r="BN472" i="1"/>
  <c r="BL472" i="1"/>
  <c r="X472" i="1"/>
  <c r="BO472" i="1" s="1"/>
  <c r="O472" i="1"/>
  <c r="BN471" i="1"/>
  <c r="BL471" i="1"/>
  <c r="X471" i="1"/>
  <c r="O471" i="1"/>
  <c r="BN470" i="1"/>
  <c r="BL470" i="1"/>
  <c r="X470" i="1"/>
  <c r="BO470" i="1" s="1"/>
  <c r="O470" i="1"/>
  <c r="BN469" i="1"/>
  <c r="BL469" i="1"/>
  <c r="X469" i="1"/>
  <c r="O469" i="1"/>
  <c r="BN468" i="1"/>
  <c r="BL468" i="1"/>
  <c r="X468" i="1"/>
  <c r="BO468" i="1" s="1"/>
  <c r="O468" i="1"/>
  <c r="BO467" i="1"/>
  <c r="BN467" i="1"/>
  <c r="BM467" i="1"/>
  <c r="BL467" i="1"/>
  <c r="Y467" i="1"/>
  <c r="X467" i="1"/>
  <c r="O467" i="1"/>
  <c r="BN466" i="1"/>
  <c r="BL466" i="1"/>
  <c r="X466" i="1"/>
  <c r="BO466" i="1" s="1"/>
  <c r="O466" i="1"/>
  <c r="BN465" i="1"/>
  <c r="BL465" i="1"/>
  <c r="X465" i="1"/>
  <c r="O465" i="1"/>
  <c r="BN464" i="1"/>
  <c r="BL464" i="1"/>
  <c r="X464" i="1"/>
  <c r="BO464" i="1" s="1"/>
  <c r="O464" i="1"/>
  <c r="BN463" i="1"/>
  <c r="BL463" i="1"/>
  <c r="X463" i="1"/>
  <c r="O463" i="1"/>
  <c r="BN462" i="1"/>
  <c r="BL462" i="1"/>
  <c r="X462" i="1"/>
  <c r="BO462" i="1" s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O450" i="1"/>
  <c r="BN450" i="1"/>
  <c r="BM450" i="1"/>
  <c r="BL450" i="1"/>
  <c r="Y450" i="1"/>
  <c r="X450" i="1"/>
  <c r="O450" i="1"/>
  <c r="BN449" i="1"/>
  <c r="BL449" i="1"/>
  <c r="X449" i="1"/>
  <c r="BO449" i="1" s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X441" i="1" s="1"/>
  <c r="O438" i="1"/>
  <c r="W436" i="1"/>
  <c r="W435" i="1"/>
  <c r="BN434" i="1"/>
  <c r="BL434" i="1"/>
  <c r="X434" i="1"/>
  <c r="BO434" i="1" s="1"/>
  <c r="O434" i="1"/>
  <c r="BN433" i="1"/>
  <c r="BL433" i="1"/>
  <c r="X433" i="1"/>
  <c r="O433" i="1"/>
  <c r="BN432" i="1"/>
  <c r="BL432" i="1"/>
  <c r="X432" i="1"/>
  <c r="BO432" i="1" s="1"/>
  <c r="O432" i="1"/>
  <c r="BO431" i="1"/>
  <c r="BN431" i="1"/>
  <c r="BM431" i="1"/>
  <c r="BL431" i="1"/>
  <c r="Y431" i="1"/>
  <c r="X431" i="1"/>
  <c r="O431" i="1"/>
  <c r="BN430" i="1"/>
  <c r="BL430" i="1"/>
  <c r="X430" i="1"/>
  <c r="BO430" i="1" s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BO424" i="1" s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BO417" i="1" s="1"/>
  <c r="O417" i="1"/>
  <c r="BO416" i="1"/>
  <c r="BN416" i="1"/>
  <c r="BM416" i="1"/>
  <c r="BL416" i="1"/>
  <c r="Y416" i="1"/>
  <c r="X416" i="1"/>
  <c r="O416" i="1"/>
  <c r="W414" i="1"/>
  <c r="X413" i="1"/>
  <c r="W413" i="1"/>
  <c r="BO412" i="1"/>
  <c r="BN412" i="1"/>
  <c r="BM412" i="1"/>
  <c r="BL412" i="1"/>
  <c r="Y412" i="1"/>
  <c r="Y413" i="1" s="1"/>
  <c r="X412" i="1"/>
  <c r="X414" i="1" s="1"/>
  <c r="O412" i="1"/>
  <c r="W410" i="1"/>
  <c r="W409" i="1"/>
  <c r="BN408" i="1"/>
  <c r="BL408" i="1"/>
  <c r="X408" i="1"/>
  <c r="O408" i="1"/>
  <c r="BN407" i="1"/>
  <c r="BL407" i="1"/>
  <c r="X407" i="1"/>
  <c r="BO407" i="1" s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BO401" i="1" s="1"/>
  <c r="O401" i="1"/>
  <c r="BO400" i="1"/>
  <c r="BN400" i="1"/>
  <c r="BM400" i="1"/>
  <c r="BL400" i="1"/>
  <c r="Y400" i="1"/>
  <c r="X400" i="1"/>
  <c r="O400" i="1"/>
  <c r="BN399" i="1"/>
  <c r="BL399" i="1"/>
  <c r="X399" i="1"/>
  <c r="BO399" i="1" s="1"/>
  <c r="O399" i="1"/>
  <c r="BN398" i="1"/>
  <c r="BL398" i="1"/>
  <c r="X398" i="1"/>
  <c r="O398" i="1"/>
  <c r="BN397" i="1"/>
  <c r="BL397" i="1"/>
  <c r="X397" i="1"/>
  <c r="BO397" i="1" s="1"/>
  <c r="O397" i="1"/>
  <c r="BN396" i="1"/>
  <c r="BL396" i="1"/>
  <c r="X396" i="1"/>
  <c r="O396" i="1"/>
  <c r="BN395" i="1"/>
  <c r="BL395" i="1"/>
  <c r="X395" i="1"/>
  <c r="BO395" i="1" s="1"/>
  <c r="O395" i="1"/>
  <c r="BN394" i="1"/>
  <c r="BL394" i="1"/>
  <c r="X394" i="1"/>
  <c r="O394" i="1"/>
  <c r="BN393" i="1"/>
  <c r="BL393" i="1"/>
  <c r="X393" i="1"/>
  <c r="BO393" i="1" s="1"/>
  <c r="O393" i="1"/>
  <c r="BO392" i="1"/>
  <c r="BN392" i="1"/>
  <c r="BM392" i="1"/>
  <c r="BL392" i="1"/>
  <c r="Y392" i="1"/>
  <c r="X392" i="1"/>
  <c r="O392" i="1"/>
  <c r="BN391" i="1"/>
  <c r="BL391" i="1"/>
  <c r="X391" i="1"/>
  <c r="BO391" i="1" s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X380" i="1" s="1"/>
  <c r="O379" i="1"/>
  <c r="W377" i="1"/>
  <c r="W376" i="1"/>
  <c r="BN375" i="1"/>
  <c r="BL375" i="1"/>
  <c r="X375" i="1"/>
  <c r="BO375" i="1" s="1"/>
  <c r="O375" i="1"/>
  <c r="BN374" i="1"/>
  <c r="BL374" i="1"/>
  <c r="X374" i="1"/>
  <c r="O374" i="1"/>
  <c r="BN373" i="1"/>
  <c r="BL373" i="1"/>
  <c r="X373" i="1"/>
  <c r="BO373" i="1" s="1"/>
  <c r="O373" i="1"/>
  <c r="BO372" i="1"/>
  <c r="BN372" i="1"/>
  <c r="BM372" i="1"/>
  <c r="BL372" i="1"/>
  <c r="Y372" i="1"/>
  <c r="X372" i="1"/>
  <c r="O372" i="1"/>
  <c r="W370" i="1"/>
  <c r="W369" i="1"/>
  <c r="BN368" i="1"/>
  <c r="BL368" i="1"/>
  <c r="X368" i="1"/>
  <c r="O368" i="1"/>
  <c r="BN367" i="1"/>
  <c r="BL367" i="1"/>
  <c r="X367" i="1"/>
  <c r="X370" i="1" s="1"/>
  <c r="O367" i="1"/>
  <c r="W365" i="1"/>
  <c r="W364" i="1"/>
  <c r="BN363" i="1"/>
  <c r="BL363" i="1"/>
  <c r="X363" i="1"/>
  <c r="BO363" i="1" s="1"/>
  <c r="O363" i="1"/>
  <c r="BN362" i="1"/>
  <c r="BL362" i="1"/>
  <c r="X362" i="1"/>
  <c r="O362" i="1"/>
  <c r="BN361" i="1"/>
  <c r="BL361" i="1"/>
  <c r="X361" i="1"/>
  <c r="BO361" i="1" s="1"/>
  <c r="O361" i="1"/>
  <c r="BN360" i="1"/>
  <c r="BL360" i="1"/>
  <c r="Y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O349" i="1" s="1"/>
  <c r="BN348" i="1"/>
  <c r="BL348" i="1"/>
  <c r="X348" i="1"/>
  <c r="BO348" i="1" s="1"/>
  <c r="O348" i="1"/>
  <c r="W346" i="1"/>
  <c r="W345" i="1"/>
  <c r="BO344" i="1"/>
  <c r="BN344" i="1"/>
  <c r="BM344" i="1"/>
  <c r="BL344" i="1"/>
  <c r="Y344" i="1"/>
  <c r="X344" i="1"/>
  <c r="O344" i="1"/>
  <c r="BN343" i="1"/>
  <c r="BL343" i="1"/>
  <c r="X343" i="1"/>
  <c r="O343" i="1"/>
  <c r="BN342" i="1"/>
  <c r="BL342" i="1"/>
  <c r="X342" i="1"/>
  <c r="BO342" i="1" s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BO330" i="1" s="1"/>
  <c r="O330" i="1"/>
  <c r="BN329" i="1"/>
  <c r="BL329" i="1"/>
  <c r="X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W316" i="1"/>
  <c r="BN315" i="1"/>
  <c r="BL315" i="1"/>
  <c r="X315" i="1"/>
  <c r="BO315" i="1" s="1"/>
  <c r="O315" i="1"/>
  <c r="BN314" i="1"/>
  <c r="BL314" i="1"/>
  <c r="X314" i="1"/>
  <c r="BO314" i="1" s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BO304" i="1" s="1"/>
  <c r="O304" i="1"/>
  <c r="BN303" i="1"/>
  <c r="BL303" i="1"/>
  <c r="X303" i="1"/>
  <c r="X306" i="1" s="1"/>
  <c r="O303" i="1"/>
  <c r="W301" i="1"/>
  <c r="W300" i="1"/>
  <c r="BN299" i="1"/>
  <c r="BL299" i="1"/>
  <c r="X299" i="1"/>
  <c r="BO299" i="1" s="1"/>
  <c r="O299" i="1"/>
  <c r="BO298" i="1"/>
  <c r="BN298" i="1"/>
  <c r="BM298" i="1"/>
  <c r="BL298" i="1"/>
  <c r="Y298" i="1"/>
  <c r="X298" i="1"/>
  <c r="O298" i="1"/>
  <c r="BN297" i="1"/>
  <c r="BL297" i="1"/>
  <c r="X297" i="1"/>
  <c r="BO297" i="1" s="1"/>
  <c r="O297" i="1"/>
  <c r="BN296" i="1"/>
  <c r="BL296" i="1"/>
  <c r="X296" i="1"/>
  <c r="BO296" i="1" s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BO288" i="1" s="1"/>
  <c r="O288" i="1"/>
  <c r="BN287" i="1"/>
  <c r="BL287" i="1"/>
  <c r="X287" i="1"/>
  <c r="BO287" i="1" s="1"/>
  <c r="O287" i="1"/>
  <c r="BN286" i="1"/>
  <c r="BL286" i="1"/>
  <c r="X286" i="1"/>
  <c r="X289" i="1" s="1"/>
  <c r="O286" i="1"/>
  <c r="W284" i="1"/>
  <c r="W283" i="1"/>
  <c r="BN282" i="1"/>
  <c r="BL282" i="1"/>
  <c r="X282" i="1"/>
  <c r="BO282" i="1" s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BO276" i="1" s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BO270" i="1" s="1"/>
  <c r="O270" i="1"/>
  <c r="BN269" i="1"/>
  <c r="BL269" i="1"/>
  <c r="X269" i="1"/>
  <c r="BO269" i="1" s="1"/>
  <c r="O269" i="1"/>
  <c r="BN268" i="1"/>
  <c r="BL268" i="1"/>
  <c r="X268" i="1"/>
  <c r="BO268" i="1" s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BO257" i="1" s="1"/>
  <c r="O257" i="1"/>
  <c r="BN256" i="1"/>
  <c r="BL256" i="1"/>
  <c r="X256" i="1"/>
  <c r="BO256" i="1" s="1"/>
  <c r="O256" i="1"/>
  <c r="BN255" i="1"/>
  <c r="BL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N239" i="1"/>
  <c r="BL239" i="1"/>
  <c r="X239" i="1"/>
  <c r="O239" i="1"/>
  <c r="W236" i="1"/>
  <c r="W235" i="1"/>
  <c r="BN234" i="1"/>
  <c r="BL234" i="1"/>
  <c r="X234" i="1"/>
  <c r="O234" i="1"/>
  <c r="BN233" i="1"/>
  <c r="BL233" i="1"/>
  <c r="X233" i="1"/>
  <c r="BO233" i="1" s="1"/>
  <c r="O233" i="1"/>
  <c r="BN232" i="1"/>
  <c r="BL232" i="1"/>
  <c r="X232" i="1"/>
  <c r="BO232" i="1" s="1"/>
  <c r="O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W226" i="1"/>
  <c r="W225" i="1"/>
  <c r="BN224" i="1"/>
  <c r="BL224" i="1"/>
  <c r="X224" i="1"/>
  <c r="BO224" i="1" s="1"/>
  <c r="O224" i="1"/>
  <c r="BN223" i="1"/>
  <c r="BL223" i="1"/>
  <c r="X223" i="1"/>
  <c r="X225" i="1" s="1"/>
  <c r="O223" i="1"/>
  <c r="W221" i="1"/>
  <c r="W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BO217" i="1" s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O209" i="1" s="1"/>
  <c r="BN208" i="1"/>
  <c r="BL208" i="1"/>
  <c r="X208" i="1"/>
  <c r="BO208" i="1" s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O205" i="1" s="1"/>
  <c r="O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O199" i="1" s="1"/>
  <c r="BN198" i="1"/>
  <c r="BL198" i="1"/>
  <c r="X198" i="1"/>
  <c r="BO198" i="1" s="1"/>
  <c r="O198" i="1"/>
  <c r="BN197" i="1"/>
  <c r="BL197" i="1"/>
  <c r="X197" i="1"/>
  <c r="BN196" i="1"/>
  <c r="BL196" i="1"/>
  <c r="X196" i="1"/>
  <c r="O196" i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X179" i="1" s="1"/>
  <c r="O174" i="1"/>
  <c r="W172" i="1"/>
  <c r="W171" i="1"/>
  <c r="BN170" i="1"/>
  <c r="BL170" i="1"/>
  <c r="X170" i="1"/>
  <c r="BO170" i="1" s="1"/>
  <c r="O170" i="1"/>
  <c r="BO169" i="1"/>
  <c r="BN169" i="1"/>
  <c r="BM169" i="1"/>
  <c r="BL169" i="1"/>
  <c r="Y169" i="1"/>
  <c r="X169" i="1"/>
  <c r="O169" i="1"/>
  <c r="W167" i="1"/>
  <c r="W166" i="1"/>
  <c r="BN165" i="1"/>
  <c r="BL165" i="1"/>
  <c r="X165" i="1"/>
  <c r="BO165" i="1" s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5" i="1" s="1"/>
  <c r="O27" i="1"/>
  <c r="W25" i="1"/>
  <c r="W545" i="1" s="1"/>
  <c r="W24" i="1"/>
  <c r="BO23" i="1"/>
  <c r="BN23" i="1"/>
  <c r="BM23" i="1"/>
  <c r="BL23" i="1"/>
  <c r="Y23" i="1"/>
  <c r="X23" i="1"/>
  <c r="O23" i="1"/>
  <c r="BN22" i="1"/>
  <c r="BL22" i="1"/>
  <c r="W546" i="1" s="1"/>
  <c r="X22" i="1"/>
  <c r="O22" i="1"/>
  <c r="H10" i="1"/>
  <c r="A9" i="1"/>
  <c r="F10" i="1" s="1"/>
  <c r="D7" i="1"/>
  <c r="P6" i="1"/>
  <c r="O2" i="1"/>
  <c r="BO177" i="1" l="1"/>
  <c r="BM177" i="1"/>
  <c r="Y177" i="1"/>
  <c r="BO196" i="1"/>
  <c r="BM196" i="1"/>
  <c r="Y196" i="1"/>
  <c r="BO200" i="1"/>
  <c r="BM200" i="1"/>
  <c r="Y200" i="1"/>
  <c r="BO234" i="1"/>
  <c r="BM234" i="1"/>
  <c r="Y234" i="1"/>
  <c r="BO255" i="1"/>
  <c r="BM255" i="1"/>
  <c r="Y255" i="1"/>
  <c r="BO294" i="1"/>
  <c r="BM294" i="1"/>
  <c r="Y294" i="1"/>
  <c r="BO332" i="1"/>
  <c r="BM332" i="1"/>
  <c r="Y332" i="1"/>
  <c r="BO336" i="1"/>
  <c r="BM336" i="1"/>
  <c r="Y336" i="1"/>
  <c r="BO386" i="1"/>
  <c r="BM386" i="1"/>
  <c r="Y386" i="1"/>
  <c r="BO406" i="1"/>
  <c r="BM406" i="1"/>
  <c r="Y406" i="1"/>
  <c r="BO439" i="1"/>
  <c r="BM439" i="1"/>
  <c r="Y439" i="1"/>
  <c r="BO471" i="1"/>
  <c r="BM471" i="1"/>
  <c r="Y471" i="1"/>
  <c r="Y29" i="1"/>
  <c r="BM29" i="1"/>
  <c r="Y58" i="1"/>
  <c r="BM58" i="1"/>
  <c r="Y66" i="1"/>
  <c r="BM66" i="1"/>
  <c r="Y74" i="1"/>
  <c r="BM74" i="1"/>
  <c r="Y82" i="1"/>
  <c r="BM82" i="1"/>
  <c r="Y96" i="1"/>
  <c r="BM96" i="1"/>
  <c r="Y106" i="1"/>
  <c r="BM106" i="1"/>
  <c r="Y114" i="1"/>
  <c r="BM114" i="1"/>
  <c r="Y126" i="1"/>
  <c r="BM126" i="1"/>
  <c r="Y145" i="1"/>
  <c r="BM145" i="1"/>
  <c r="BO158" i="1"/>
  <c r="BM158" i="1"/>
  <c r="Y158" i="1"/>
  <c r="BO193" i="1"/>
  <c r="BM193" i="1"/>
  <c r="Y193" i="1"/>
  <c r="BO197" i="1"/>
  <c r="BM197" i="1"/>
  <c r="Y197" i="1"/>
  <c r="BO219" i="1"/>
  <c r="BM219" i="1"/>
  <c r="Y219" i="1"/>
  <c r="BO245" i="1"/>
  <c r="BM245" i="1"/>
  <c r="Y245" i="1"/>
  <c r="BO267" i="1"/>
  <c r="BM267" i="1"/>
  <c r="Y267" i="1"/>
  <c r="X310" i="1"/>
  <c r="BO309" i="1"/>
  <c r="BM309" i="1"/>
  <c r="Y309" i="1"/>
  <c r="Y310" i="1" s="1"/>
  <c r="BO313" i="1"/>
  <c r="BM313" i="1"/>
  <c r="Y313" i="1"/>
  <c r="BO335" i="1"/>
  <c r="BM335" i="1"/>
  <c r="Y335" i="1"/>
  <c r="BO362" i="1"/>
  <c r="BM362" i="1"/>
  <c r="Y362" i="1"/>
  <c r="BO396" i="1"/>
  <c r="BM396" i="1"/>
  <c r="Y396" i="1"/>
  <c r="BO423" i="1"/>
  <c r="BM423" i="1"/>
  <c r="Y423" i="1"/>
  <c r="BO463" i="1"/>
  <c r="BM463" i="1"/>
  <c r="Y463" i="1"/>
  <c r="BO486" i="1"/>
  <c r="BM486" i="1"/>
  <c r="Y486" i="1"/>
  <c r="H555" i="1"/>
  <c r="I555" i="1"/>
  <c r="X202" i="1"/>
  <c r="X210" i="1"/>
  <c r="X252" i="1"/>
  <c r="BO374" i="1"/>
  <c r="BM374" i="1"/>
  <c r="Y374" i="1"/>
  <c r="BO394" i="1"/>
  <c r="BM394" i="1"/>
  <c r="Y394" i="1"/>
  <c r="BO402" i="1"/>
  <c r="BM402" i="1"/>
  <c r="Y402" i="1"/>
  <c r="BO418" i="1"/>
  <c r="BM418" i="1"/>
  <c r="Y418" i="1"/>
  <c r="BO433" i="1"/>
  <c r="BM433" i="1"/>
  <c r="Y433" i="1"/>
  <c r="V555" i="1"/>
  <c r="X456" i="1"/>
  <c r="BO455" i="1"/>
  <c r="BM455" i="1"/>
  <c r="Y455" i="1"/>
  <c r="Y456" i="1" s="1"/>
  <c r="W555" i="1"/>
  <c r="BO461" i="1"/>
  <c r="BM461" i="1"/>
  <c r="Y461" i="1"/>
  <c r="BO469" i="1"/>
  <c r="BM469" i="1"/>
  <c r="Y469" i="1"/>
  <c r="BO484" i="1"/>
  <c r="BM484" i="1"/>
  <c r="Y484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B555" i="1"/>
  <c r="W547" i="1"/>
  <c r="W548" i="1" s="1"/>
  <c r="W549" i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5" i="1"/>
  <c r="E555" i="1"/>
  <c r="Y68" i="1"/>
  <c r="BM68" i="1"/>
  <c r="Y72" i="1"/>
  <c r="BM72" i="1"/>
  <c r="Y76" i="1"/>
  <c r="BM76" i="1"/>
  <c r="Y80" i="1"/>
  <c r="BM80" i="1"/>
  <c r="Y84" i="1"/>
  <c r="BM84" i="1"/>
  <c r="X94" i="1"/>
  <c r="Y92" i="1"/>
  <c r="BM92" i="1"/>
  <c r="X104" i="1"/>
  <c r="Y98" i="1"/>
  <c r="BM98" i="1"/>
  <c r="Y102" i="1"/>
  <c r="BM102" i="1"/>
  <c r="X120" i="1"/>
  <c r="Y108" i="1"/>
  <c r="BM108" i="1"/>
  <c r="Y112" i="1"/>
  <c r="BM112" i="1"/>
  <c r="Y116" i="1"/>
  <c r="BM116" i="1"/>
  <c r="Y124" i="1"/>
  <c r="BM124" i="1"/>
  <c r="Y128" i="1"/>
  <c r="BM128" i="1"/>
  <c r="F555" i="1"/>
  <c r="Y137" i="1"/>
  <c r="BM137" i="1"/>
  <c r="G555" i="1"/>
  <c r="Y152" i="1"/>
  <c r="BM152" i="1"/>
  <c r="Y156" i="1"/>
  <c r="BM156" i="1"/>
  <c r="Y165" i="1"/>
  <c r="BM165" i="1"/>
  <c r="X171" i="1"/>
  <c r="Y175" i="1"/>
  <c r="BM175" i="1"/>
  <c r="Y181" i="1"/>
  <c r="BM181" i="1"/>
  <c r="BO181" i="1"/>
  <c r="Y191" i="1"/>
  <c r="BM191" i="1"/>
  <c r="Y204" i="1"/>
  <c r="BM204" i="1"/>
  <c r="BO204" i="1"/>
  <c r="J555" i="1"/>
  <c r="Y217" i="1"/>
  <c r="BM217" i="1"/>
  <c r="Y223" i="1"/>
  <c r="BM223" i="1"/>
  <c r="BO223" i="1"/>
  <c r="X236" i="1"/>
  <c r="Y232" i="1"/>
  <c r="BM232" i="1"/>
  <c r="Y239" i="1"/>
  <c r="BM239" i="1"/>
  <c r="BO239" i="1"/>
  <c r="Y243" i="1"/>
  <c r="BM243" i="1"/>
  <c r="Y247" i="1"/>
  <c r="BM247" i="1"/>
  <c r="Y251" i="1"/>
  <c r="BM251" i="1"/>
  <c r="X259" i="1"/>
  <c r="Y257" i="1"/>
  <c r="BM257" i="1"/>
  <c r="X271" i="1"/>
  <c r="Y265" i="1"/>
  <c r="BM265" i="1"/>
  <c r="Y269" i="1"/>
  <c r="BM269" i="1"/>
  <c r="X277" i="1"/>
  <c r="X283" i="1"/>
  <c r="Y287" i="1"/>
  <c r="BM287" i="1"/>
  <c r="O555" i="1"/>
  <c r="Y296" i="1"/>
  <c r="BM296" i="1"/>
  <c r="Y304" i="1"/>
  <c r="BM304" i="1"/>
  <c r="P555" i="1"/>
  <c r="X317" i="1"/>
  <c r="Y315" i="1"/>
  <c r="BM315" i="1"/>
  <c r="Y330" i="1"/>
  <c r="BM330" i="1"/>
  <c r="Y342" i="1"/>
  <c r="BM342" i="1"/>
  <c r="Y348" i="1"/>
  <c r="BM348" i="1"/>
  <c r="Y349" i="1"/>
  <c r="BM349" i="1"/>
  <c r="R555" i="1"/>
  <c r="BO360" i="1"/>
  <c r="BM360" i="1"/>
  <c r="BO368" i="1"/>
  <c r="BM368" i="1"/>
  <c r="Y368" i="1"/>
  <c r="X404" i="1"/>
  <c r="BO390" i="1"/>
  <c r="BM390" i="1"/>
  <c r="Y390" i="1"/>
  <c r="BO398" i="1"/>
  <c r="BM398" i="1"/>
  <c r="Y398" i="1"/>
  <c r="BO408" i="1"/>
  <c r="BM408" i="1"/>
  <c r="Y408" i="1"/>
  <c r="X435" i="1"/>
  <c r="BO429" i="1"/>
  <c r="BM429" i="1"/>
  <c r="Y429" i="1"/>
  <c r="X445" i="1"/>
  <c r="X444" i="1"/>
  <c r="BO443" i="1"/>
  <c r="BM443" i="1"/>
  <c r="Y443" i="1"/>
  <c r="Y444" i="1" s="1"/>
  <c r="X452" i="1"/>
  <c r="BO448" i="1"/>
  <c r="BM448" i="1"/>
  <c r="Y448" i="1"/>
  <c r="BO465" i="1"/>
  <c r="BM465" i="1"/>
  <c r="Y465" i="1"/>
  <c r="BO477" i="1"/>
  <c r="BM477" i="1"/>
  <c r="Y477" i="1"/>
  <c r="BO490" i="1"/>
  <c r="BM490" i="1"/>
  <c r="Y490" i="1"/>
  <c r="BO515" i="1"/>
  <c r="BM515" i="1"/>
  <c r="Y515" i="1"/>
  <c r="BO517" i="1"/>
  <c r="BM517" i="1"/>
  <c r="Y517" i="1"/>
  <c r="X376" i="1"/>
  <c r="S555" i="1"/>
  <c r="X410" i="1"/>
  <c r="X420" i="1"/>
  <c r="H9" i="1"/>
  <c r="A10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201" i="1"/>
  <c r="X211" i="1"/>
  <c r="X220" i="1"/>
  <c r="X226" i="1"/>
  <c r="X235" i="1"/>
  <c r="X260" i="1"/>
  <c r="X272" i="1"/>
  <c r="X278" i="1"/>
  <c r="X284" i="1"/>
  <c r="X290" i="1"/>
  <c r="X301" i="1"/>
  <c r="X305" i="1"/>
  <c r="X316" i="1"/>
  <c r="X338" i="1"/>
  <c r="BO329" i="1"/>
  <c r="BM329" i="1"/>
  <c r="Y329" i="1"/>
  <c r="Q555" i="1"/>
  <c r="BO333" i="1"/>
  <c r="BM333" i="1"/>
  <c r="Y333" i="1"/>
  <c r="BO337" i="1"/>
  <c r="BM337" i="1"/>
  <c r="Y337" i="1"/>
  <c r="X339" i="1"/>
  <c r="X346" i="1"/>
  <c r="BO341" i="1"/>
  <c r="BM341" i="1"/>
  <c r="Y341" i="1"/>
  <c r="X345" i="1"/>
  <c r="BO350" i="1"/>
  <c r="BM350" i="1"/>
  <c r="Y350" i="1"/>
  <c r="X352" i="1"/>
  <c r="X355" i="1"/>
  <c r="BO354" i="1"/>
  <c r="BM354" i="1"/>
  <c r="Y354" i="1"/>
  <c r="Y355" i="1" s="1"/>
  <c r="X356" i="1"/>
  <c r="F9" i="1"/>
  <c r="J9" i="1"/>
  <c r="Y22" i="1"/>
  <c r="Y24" i="1" s="1"/>
  <c r="BM22" i="1"/>
  <c r="BO22" i="1"/>
  <c r="X25" i="1"/>
  <c r="Y28" i="1"/>
  <c r="BM28" i="1"/>
  <c r="Y30" i="1"/>
  <c r="BM30" i="1"/>
  <c r="Y32" i="1"/>
  <c r="BM32" i="1"/>
  <c r="C555" i="1"/>
  <c r="Y52" i="1"/>
  <c r="Y53" i="1" s="1"/>
  <c r="BM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Y160" i="1" s="1"/>
  <c r="BM151" i="1"/>
  <c r="BO151" i="1"/>
  <c r="Y153" i="1"/>
  <c r="BM153" i="1"/>
  <c r="Y155" i="1"/>
  <c r="BM155" i="1"/>
  <c r="Y157" i="1"/>
  <c r="BM157" i="1"/>
  <c r="Y159" i="1"/>
  <c r="BM159" i="1"/>
  <c r="X160" i="1"/>
  <c r="Y164" i="1"/>
  <c r="Y166" i="1" s="1"/>
  <c r="BM164" i="1"/>
  <c r="BO164" i="1"/>
  <c r="X167" i="1"/>
  <c r="Y170" i="1"/>
  <c r="Y171" i="1" s="1"/>
  <c r="BM170" i="1"/>
  <c r="Y174" i="1"/>
  <c r="Y178" i="1" s="1"/>
  <c r="BM174" i="1"/>
  <c r="BO174" i="1"/>
  <c r="Y176" i="1"/>
  <c r="BM176" i="1"/>
  <c r="Y182" i="1"/>
  <c r="BM182" i="1"/>
  <c r="Y184" i="1"/>
  <c r="BM184" i="1"/>
  <c r="Y185" i="1"/>
  <c r="BM185" i="1"/>
  <c r="Y187" i="1"/>
  <c r="BM187" i="1"/>
  <c r="Y188" i="1"/>
  <c r="BM188" i="1"/>
  <c r="Y190" i="1"/>
  <c r="BM190" i="1"/>
  <c r="Y192" i="1"/>
  <c r="BM192" i="1"/>
  <c r="Y194" i="1"/>
  <c r="BM194" i="1"/>
  <c r="Y195" i="1"/>
  <c r="BM195" i="1"/>
  <c r="Y198" i="1"/>
  <c r="BM198" i="1"/>
  <c r="Y199" i="1"/>
  <c r="BM199" i="1"/>
  <c r="Y205" i="1"/>
  <c r="BM205" i="1"/>
  <c r="Y208" i="1"/>
  <c r="BM208" i="1"/>
  <c r="Y209" i="1"/>
  <c r="BM209" i="1"/>
  <c r="Y214" i="1"/>
  <c r="BM214" i="1"/>
  <c r="BO214" i="1"/>
  <c r="Y216" i="1"/>
  <c r="BM216" i="1"/>
  <c r="Y218" i="1"/>
  <c r="BM218" i="1"/>
  <c r="X221" i="1"/>
  <c r="Y224" i="1"/>
  <c r="BM224" i="1"/>
  <c r="Y229" i="1"/>
  <c r="BM229" i="1"/>
  <c r="BO229" i="1"/>
  <c r="Y231" i="1"/>
  <c r="BM231" i="1"/>
  <c r="Y233" i="1"/>
  <c r="BM233" i="1"/>
  <c r="N555" i="1"/>
  <c r="L555" i="1"/>
  <c r="Y240" i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BM256" i="1"/>
  <c r="Y258" i="1"/>
  <c r="BM258" i="1"/>
  <c r="Y262" i="1"/>
  <c r="BM262" i="1"/>
  <c r="BO262" i="1"/>
  <c r="Y264" i="1"/>
  <c r="BM264" i="1"/>
  <c r="Y266" i="1"/>
  <c r="BM266" i="1"/>
  <c r="Y268" i="1"/>
  <c r="BM268" i="1"/>
  <c r="Y270" i="1"/>
  <c r="BM270" i="1"/>
  <c r="Y274" i="1"/>
  <c r="Y277" i="1" s="1"/>
  <c r="BM274" i="1"/>
  <c r="BO274" i="1"/>
  <c r="Y276" i="1"/>
  <c r="BM276" i="1"/>
  <c r="Y282" i="1"/>
  <c r="Y283" i="1" s="1"/>
  <c r="BM282" i="1"/>
  <c r="Y286" i="1"/>
  <c r="BM286" i="1"/>
  <c r="BO286" i="1"/>
  <c r="Y288" i="1"/>
  <c r="BM288" i="1"/>
  <c r="Y293" i="1"/>
  <c r="Y300" i="1" s="1"/>
  <c r="BM293" i="1"/>
  <c r="BO293" i="1"/>
  <c r="Y295" i="1"/>
  <c r="BM295" i="1"/>
  <c r="Y297" i="1"/>
  <c r="BM297" i="1"/>
  <c r="Y299" i="1"/>
  <c r="BM299" i="1"/>
  <c r="X300" i="1"/>
  <c r="Y303" i="1"/>
  <c r="Y305" i="1" s="1"/>
  <c r="BM303" i="1"/>
  <c r="BO303" i="1"/>
  <c r="X311" i="1"/>
  <c r="Y314" i="1"/>
  <c r="Y316" i="1" s="1"/>
  <c r="BM314" i="1"/>
  <c r="BO331" i="1"/>
  <c r="BM331" i="1"/>
  <c r="Y331" i="1"/>
  <c r="BO334" i="1"/>
  <c r="BM334" i="1"/>
  <c r="Y334" i="1"/>
  <c r="BO343" i="1"/>
  <c r="BM343" i="1"/>
  <c r="Y343" i="1"/>
  <c r="X351" i="1"/>
  <c r="X365" i="1"/>
  <c r="X369" i="1"/>
  <c r="X377" i="1"/>
  <c r="X381" i="1"/>
  <c r="X387" i="1"/>
  <c r="X403" i="1"/>
  <c r="X409" i="1"/>
  <c r="X419" i="1"/>
  <c r="X426" i="1"/>
  <c r="X436" i="1"/>
  <c r="X440" i="1"/>
  <c r="X451" i="1"/>
  <c r="X474" i="1"/>
  <c r="X478" i="1"/>
  <c r="BO483" i="1"/>
  <c r="BM483" i="1"/>
  <c r="Y483" i="1"/>
  <c r="X487" i="1"/>
  <c r="Y49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U555" i="1"/>
  <c r="Y359" i="1"/>
  <c r="Y364" i="1" s="1"/>
  <c r="BM359" i="1"/>
  <c r="BO359" i="1"/>
  <c r="Y361" i="1"/>
  <c r="BM361" i="1"/>
  <c r="Y363" i="1"/>
  <c r="BM363" i="1"/>
  <c r="X364" i="1"/>
  <c r="Y367" i="1"/>
  <c r="Y369" i="1" s="1"/>
  <c r="BM367" i="1"/>
  <c r="BO367" i="1"/>
  <c r="Y373" i="1"/>
  <c r="BM373" i="1"/>
  <c r="Y375" i="1"/>
  <c r="BM375" i="1"/>
  <c r="Y379" i="1"/>
  <c r="Y380" i="1" s="1"/>
  <c r="BM379" i="1"/>
  <c r="BO379" i="1"/>
  <c r="Y385" i="1"/>
  <c r="Y387" i="1" s="1"/>
  <c r="BM385" i="1"/>
  <c r="BO385" i="1"/>
  <c r="X388" i="1"/>
  <c r="Y391" i="1"/>
  <c r="BM391" i="1"/>
  <c r="Y393" i="1"/>
  <c r="BM393" i="1"/>
  <c r="Y395" i="1"/>
  <c r="BM395" i="1"/>
  <c r="Y397" i="1"/>
  <c r="BM397" i="1"/>
  <c r="Y399" i="1"/>
  <c r="BM399" i="1"/>
  <c r="Y401" i="1"/>
  <c r="BM401" i="1"/>
  <c r="Y407" i="1"/>
  <c r="Y409" i="1" s="1"/>
  <c r="BM407" i="1"/>
  <c r="Y417" i="1"/>
  <c r="Y419" i="1" s="1"/>
  <c r="BM417" i="1"/>
  <c r="T555" i="1"/>
  <c r="Y424" i="1"/>
  <c r="Y425" i="1" s="1"/>
  <c r="BM424" i="1"/>
  <c r="X425" i="1"/>
  <c r="Y428" i="1"/>
  <c r="Y435" i="1" s="1"/>
  <c r="BM428" i="1"/>
  <c r="BO428" i="1"/>
  <c r="Y430" i="1"/>
  <c r="BM430" i="1"/>
  <c r="Y432" i="1"/>
  <c r="BM432" i="1"/>
  <c r="Y434" i="1"/>
  <c r="BM434" i="1"/>
  <c r="Y438" i="1"/>
  <c r="Y440" i="1" s="1"/>
  <c r="BM438" i="1"/>
  <c r="BO438" i="1"/>
  <c r="Y449" i="1"/>
  <c r="Y451" i="1" s="1"/>
  <c r="BM449" i="1"/>
  <c r="X457" i="1"/>
  <c r="Y462" i="1"/>
  <c r="BM462" i="1"/>
  <c r="Y464" i="1"/>
  <c r="BM464" i="1"/>
  <c r="Y466" i="1"/>
  <c r="BM466" i="1"/>
  <c r="Y468" i="1"/>
  <c r="BM468" i="1"/>
  <c r="Y470" i="1"/>
  <c r="BM470" i="1"/>
  <c r="Y472" i="1"/>
  <c r="BM472" i="1"/>
  <c r="X473" i="1"/>
  <c r="Y476" i="1"/>
  <c r="Y478" i="1" s="1"/>
  <c r="BM476" i="1"/>
  <c r="BO476" i="1"/>
  <c r="X488" i="1"/>
  <c r="BO481" i="1"/>
  <c r="BO485" i="1"/>
  <c r="BM485" i="1"/>
  <c r="Y485" i="1"/>
  <c r="X494" i="1"/>
  <c r="X493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BO532" i="1"/>
  <c r="BM532" i="1"/>
  <c r="Y532" i="1"/>
  <c r="BO534" i="1"/>
  <c r="BM534" i="1"/>
  <c r="Y534" i="1"/>
  <c r="Y225" i="1" l="1"/>
  <c r="Y351" i="1"/>
  <c r="Y403" i="1"/>
  <c r="Y473" i="1"/>
  <c r="Y376" i="1"/>
  <c r="Y259" i="1"/>
  <c r="Y210" i="1"/>
  <c r="Y201" i="1"/>
  <c r="Y120" i="1"/>
  <c r="Y103" i="1"/>
  <c r="Y519" i="1"/>
  <c r="Y487" i="1"/>
  <c r="Y252" i="1"/>
  <c r="Y34" i="1"/>
  <c r="X547" i="1"/>
  <c r="X549" i="1"/>
  <c r="Y511" i="1"/>
  <c r="Y536" i="1"/>
  <c r="Y289" i="1"/>
  <c r="Y271" i="1"/>
  <c r="Y235" i="1"/>
  <c r="Y220" i="1"/>
  <c r="Y130" i="1"/>
  <c r="X545" i="1"/>
  <c r="X546" i="1"/>
  <c r="X548" i="1" s="1"/>
  <c r="Y345" i="1"/>
  <c r="Y338" i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<sst xmlns="http://schemas.openxmlformats.org/spreadsheetml/2006/main" count="2380" uniqueCount="790">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</sst>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106" sqref="AA106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17" t="s">
        <v>0</v>
      </c>
      <c r="E1" s="453"/>
      <c r="F1" s="453"/>
      <c r="G1" s="12" t="s">
        <v>1</v>
      </c>
      <c r="H1" s="517" t="s">
        <v>2</v>
      </c>
      <c r="I1" s="453"/>
      <c r="J1" s="453"/>
      <c r="K1" s="453"/>
      <c r="L1" s="453"/>
      <c r="M1" s="453"/>
      <c r="N1" s="453"/>
      <c r="O1" s="453"/>
      <c r="P1" s="453"/>
      <c r="Q1" s="771" t="s">
        <v>3</v>
      </c>
      <c r="R1" s="453"/>
      <c r="S1" s="45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455" t="s">
        <v>8</v>
      </c>
      <c r="B5" s="456"/>
      <c r="C5" s="457"/>
      <c r="D5" s="427"/>
      <c r="E5" s="429"/>
      <c r="F5" s="725" t="s">
        <v>9</v>
      </c>
      <c r="G5" s="457"/>
      <c r="H5" s="427" t="s">
        <v>789</v>
      </c>
      <c r="I5" s="428"/>
      <c r="J5" s="428"/>
      <c r="K5" s="428"/>
      <c r="L5" s="429"/>
      <c r="M5" s="58"/>
      <c r="O5" s="24" t="s">
        <v>10</v>
      </c>
      <c r="P5" s="763">
        <v>45451</v>
      </c>
      <c r="Q5" s="557"/>
      <c r="S5" s="620" t="s">
        <v>11</v>
      </c>
      <c r="T5" s="414"/>
      <c r="U5" s="562" t="s">
        <v>12</v>
      </c>
      <c r="V5" s="557"/>
      <c r="AA5" s="51"/>
      <c r="AB5" s="51"/>
      <c r="AC5" s="51"/>
    </row>
    <row r="6" spans="1:30" s="373" customFormat="1" ht="24" customHeight="1" x14ac:dyDescent="0.2">
      <c r="A6" s="455" t="s">
        <v>13</v>
      </c>
      <c r="B6" s="456"/>
      <c r="C6" s="457"/>
      <c r="D6" s="693" t="s">
        <v>761</v>
      </c>
      <c r="E6" s="694"/>
      <c r="F6" s="694"/>
      <c r="G6" s="694"/>
      <c r="H6" s="694"/>
      <c r="I6" s="694"/>
      <c r="J6" s="694"/>
      <c r="K6" s="694"/>
      <c r="L6" s="557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13" t="s">
        <v>16</v>
      </c>
      <c r="T6" s="414"/>
      <c r="U6" s="687" t="s">
        <v>17</v>
      </c>
      <c r="V6" s="450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415" t="str">
        <f>IFERROR(VLOOKUP(DeliveryAddress,Table,3,0),1)</f>
        <v>3</v>
      </c>
      <c r="E7" s="416"/>
      <c r="F7" s="416"/>
      <c r="G7" s="416"/>
      <c r="H7" s="416"/>
      <c r="I7" s="416"/>
      <c r="J7" s="416"/>
      <c r="K7" s="416"/>
      <c r="L7" s="417"/>
      <c r="M7" s="60"/>
      <c r="O7" s="24"/>
      <c r="P7" s="42"/>
      <c r="Q7" s="42"/>
      <c r="S7" s="391"/>
      <c r="T7" s="414"/>
      <c r="U7" s="688"/>
      <c r="V7" s="689"/>
      <c r="AA7" s="51"/>
      <c r="AB7" s="51"/>
      <c r="AC7" s="51"/>
    </row>
    <row r="8" spans="1:30" s="373" customFormat="1" ht="25.5" customHeight="1" x14ac:dyDescent="0.2">
      <c r="A8" s="776" t="s">
        <v>18</v>
      </c>
      <c r="B8" s="410"/>
      <c r="C8" s="411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458">
        <v>0.5</v>
      </c>
      <c r="Q8" s="417"/>
      <c r="S8" s="391"/>
      <c r="T8" s="414"/>
      <c r="U8" s="688"/>
      <c r="V8" s="689"/>
      <c r="AA8" s="51"/>
      <c r="AB8" s="51"/>
      <c r="AC8" s="51"/>
    </row>
    <row r="9" spans="1:30" s="373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64"/>
      <c r="E9" s="56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371"/>
      <c r="O9" s="26" t="s">
        <v>20</v>
      </c>
      <c r="P9" s="549"/>
      <c r="Q9" s="421"/>
      <c r="S9" s="391"/>
      <c r="T9" s="414"/>
      <c r="U9" s="690"/>
      <c r="V9" s="691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64"/>
      <c r="E10" s="56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6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30"/>
      <c r="Q10" s="63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6"/>
      <c r="Q11" s="557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9" t="s">
        <v>28</v>
      </c>
      <c r="B12" s="456"/>
      <c r="C12" s="456"/>
      <c r="D12" s="456"/>
      <c r="E12" s="456"/>
      <c r="F12" s="456"/>
      <c r="G12" s="456"/>
      <c r="H12" s="456"/>
      <c r="I12" s="456"/>
      <c r="J12" s="456"/>
      <c r="K12" s="456"/>
      <c r="L12" s="457"/>
      <c r="M12" s="62"/>
      <c r="O12" s="24" t="s">
        <v>29</v>
      </c>
      <c r="P12" s="458"/>
      <c r="Q12" s="417"/>
      <c r="R12" s="23"/>
      <c r="T12" s="24"/>
      <c r="U12" s="453"/>
      <c r="V12" s="391"/>
      <c r="AA12" s="51"/>
      <c r="AB12" s="51"/>
      <c r="AC12" s="51"/>
    </row>
    <row r="13" spans="1:30" s="373" customFormat="1" ht="23.25" customHeight="1" x14ac:dyDescent="0.2">
      <c r="A13" s="719" t="s">
        <v>30</v>
      </c>
      <c r="B13" s="456"/>
      <c r="C13" s="456"/>
      <c r="D13" s="456"/>
      <c r="E13" s="456"/>
      <c r="F13" s="456"/>
      <c r="G13" s="456"/>
      <c r="H13" s="456"/>
      <c r="I13" s="456"/>
      <c r="J13" s="456"/>
      <c r="K13" s="456"/>
      <c r="L13" s="457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9" t="s">
        <v>32</v>
      </c>
      <c r="B14" s="456"/>
      <c r="C14" s="456"/>
      <c r="D14" s="456"/>
      <c r="E14" s="456"/>
      <c r="F14" s="456"/>
      <c r="G14" s="456"/>
      <c r="H14" s="456"/>
      <c r="I14" s="456"/>
      <c r="J14" s="456"/>
      <c r="K14" s="456"/>
      <c r="L14" s="457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4" t="s">
        <v>33</v>
      </c>
      <c r="B15" s="456"/>
      <c r="C15" s="456"/>
      <c r="D15" s="456"/>
      <c r="E15" s="456"/>
      <c r="F15" s="456"/>
      <c r="G15" s="456"/>
      <c r="H15" s="456"/>
      <c r="I15" s="456"/>
      <c r="J15" s="456"/>
      <c r="K15" s="456"/>
      <c r="L15" s="457"/>
      <c r="M15" s="63"/>
      <c r="O15" s="452" t="s">
        <v>34</v>
      </c>
      <c r="P15" s="453"/>
      <c r="Q15" s="453"/>
      <c r="R15" s="453"/>
      <c r="S15" s="45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4"/>
      <c r="P16" s="454"/>
      <c r="Q16" s="454"/>
      <c r="R16" s="454"/>
      <c r="S16" s="45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8" t="s">
        <v>35</v>
      </c>
      <c r="B17" s="438" t="s">
        <v>36</v>
      </c>
      <c r="C17" s="563" t="s">
        <v>37</v>
      </c>
      <c r="D17" s="438" t="s">
        <v>38</v>
      </c>
      <c r="E17" s="482"/>
      <c r="F17" s="438" t="s">
        <v>39</v>
      </c>
      <c r="G17" s="438" t="s">
        <v>40</v>
      </c>
      <c r="H17" s="438" t="s">
        <v>41</v>
      </c>
      <c r="I17" s="438" t="s">
        <v>42</v>
      </c>
      <c r="J17" s="438" t="s">
        <v>43</v>
      </c>
      <c r="K17" s="438" t="s">
        <v>44</v>
      </c>
      <c r="L17" s="438" t="s">
        <v>45</v>
      </c>
      <c r="M17" s="438" t="s">
        <v>46</v>
      </c>
      <c r="N17" s="438" t="s">
        <v>47</v>
      </c>
      <c r="O17" s="438" t="s">
        <v>48</v>
      </c>
      <c r="P17" s="481"/>
      <c r="Q17" s="481"/>
      <c r="R17" s="481"/>
      <c r="S17" s="482"/>
      <c r="T17" s="751" t="s">
        <v>49</v>
      </c>
      <c r="U17" s="457"/>
      <c r="V17" s="438" t="s">
        <v>50</v>
      </c>
      <c r="W17" s="438" t="s">
        <v>51</v>
      </c>
      <c r="X17" s="760" t="s">
        <v>52</v>
      </c>
      <c r="Y17" s="438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7"/>
      <c r="BB17" s="750" t="s">
        <v>57</v>
      </c>
    </row>
    <row r="18" spans="1:67" ht="14.25" customHeight="1" x14ac:dyDescent="0.2">
      <c r="A18" s="439"/>
      <c r="B18" s="439"/>
      <c r="C18" s="439"/>
      <c r="D18" s="483"/>
      <c r="E18" s="485"/>
      <c r="F18" s="439"/>
      <c r="G18" s="439"/>
      <c r="H18" s="439"/>
      <c r="I18" s="439"/>
      <c r="J18" s="439"/>
      <c r="K18" s="439"/>
      <c r="L18" s="439"/>
      <c r="M18" s="439"/>
      <c r="N18" s="439"/>
      <c r="O18" s="483"/>
      <c r="P18" s="484"/>
      <c r="Q18" s="484"/>
      <c r="R18" s="484"/>
      <c r="S18" s="485"/>
      <c r="T18" s="374" t="s">
        <v>58</v>
      </c>
      <c r="U18" s="374" t="s">
        <v>59</v>
      </c>
      <c r="V18" s="439"/>
      <c r="W18" s="439"/>
      <c r="X18" s="761"/>
      <c r="Y18" s="439"/>
      <c r="Z18" s="650"/>
      <c r="AA18" s="650"/>
      <c r="AB18" s="499"/>
      <c r="AC18" s="500"/>
      <c r="AD18" s="501"/>
      <c r="AE18" s="508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60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60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hidden="1" customHeight="1" x14ac:dyDescent="0.25">
      <c r="A55" s="460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hidden="1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hidden="1" customHeight="1" x14ac:dyDescent="0.25">
      <c r="A63" s="460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5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idden="1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83"/>
      <c r="AA86" s="383"/>
    </row>
    <row r="87" spans="1:67" hidden="1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0</v>
      </c>
      <c r="X87" s="382">
        <f>IFERROR(SUM(X65:X85),"0")</f>
        <v>0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5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300</v>
      </c>
      <c r="X106" s="381">
        <f t="shared" ref="X106:X119" si="18">IFERROR(IF(W106="",0,CEILING((W106/$H106),1)*$H106),"")</f>
        <v>302.40000000000003</v>
      </c>
      <c r="Y106" s="36">
        <f>IFERROR(IF(X106=0,"",ROUNDUP(X106/H106,0)*0.02175),"")</f>
        <v>0.78299999999999992</v>
      </c>
      <c r="Z106" s="56"/>
      <c r="AA106" s="57"/>
      <c r="AE106" s="64"/>
      <c r="BB106" s="115" t="s">
        <v>1</v>
      </c>
      <c r="BL106" s="64">
        <f t="shared" ref="BL106:BL119" si="19">IFERROR(W106*I106/H106,"0")</f>
        <v>320.14285714285717</v>
      </c>
      <c r="BM106" s="64">
        <f t="shared" ref="BM106:BM119" si="20">IFERROR(X106*I106/H106,"0")</f>
        <v>322.70400000000006</v>
      </c>
      <c r="BN106" s="64">
        <f t="shared" ref="BN106:BN119" si="21">IFERROR(1/J106*(W106/H106),"0")</f>
        <v>0.63775510204081631</v>
      </c>
      <c r="BO106" s="64">
        <f t="shared" ref="BO106:BO119" si="22">IFERROR(1/J106*(X106/H106),"0")</f>
        <v>0.64285714285714279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4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5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35.714285714285715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36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0.78299999999999992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300</v>
      </c>
      <c r="X121" s="382">
        <f>IFERROR(SUM(X106:X119),"0")</f>
        <v>302.40000000000003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60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300</v>
      </c>
      <c r="X135" s="381">
        <f>IFERROR(IF(W135="",0,CEILING((W135/$H135),1)*$H135),"")</f>
        <v>302.40000000000003</v>
      </c>
      <c r="Y135" s="36">
        <f>IFERROR(IF(X135=0,"",ROUNDUP(X135/H135,0)*0.02175),"")</f>
        <v>0.78299999999999992</v>
      </c>
      <c r="Z135" s="56"/>
      <c r="AA135" s="57"/>
      <c r="AE135" s="64"/>
      <c r="BB135" s="137" t="s">
        <v>1</v>
      </c>
      <c r="BL135" s="64">
        <f>IFERROR(W135*I135/H135,"0")</f>
        <v>319.92857142857144</v>
      </c>
      <c r="BM135" s="64">
        <f>IFERROR(X135*I135/H135,"0")</f>
        <v>322.488</v>
      </c>
      <c r="BN135" s="64">
        <f>IFERROR(1/J135*(W135/H135),"0")</f>
        <v>0.63775510204081631</v>
      </c>
      <c r="BO135" s="64">
        <f>IFERROR(1/J135*(X135/H135),"0")</f>
        <v>0.64285714285714279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35.714285714285715</v>
      </c>
      <c r="X139" s="382">
        <f>IFERROR(X134/H134,"0")+IFERROR(X135/H135,"0")+IFERROR(X136/H136,"0")+IFERROR(X137/H137,"0")+IFERROR(X138/H138,"0")</f>
        <v>36</v>
      </c>
      <c r="Y139" s="382">
        <f>IFERROR(IF(Y134="",0,Y134),"0")+IFERROR(IF(Y135="",0,Y135),"0")+IFERROR(IF(Y136="",0,Y136),"0")+IFERROR(IF(Y137="",0,Y137),"0")+IFERROR(IF(Y138="",0,Y138),"0")</f>
        <v>0.78299999999999992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300</v>
      </c>
      <c r="X140" s="382">
        <f>IFERROR(SUM(X134:X138),"0")</f>
        <v>302.40000000000003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60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60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idden="1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hidden="1" customHeight="1" x14ac:dyDescent="0.25">
      <c r="A162" s="460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hidden="1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hidden="1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0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78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200</v>
      </c>
      <c r="X193" s="381">
        <f t="shared" si="34"/>
        <v>201.6</v>
      </c>
      <c r="Y193" s="36">
        <f t="shared" ref="Y193:Y200" si="39">IFERROR(IF(X193=0,"",ROUNDUP(X193/H193,0)*0.00753),"")</f>
        <v>0.63251999999999997</v>
      </c>
      <c r="Z193" s="56"/>
      <c r="AA193" s="57"/>
      <c r="AE193" s="64"/>
      <c r="BB193" s="173" t="s">
        <v>1</v>
      </c>
      <c r="BL193" s="64">
        <f t="shared" si="35"/>
        <v>224.16666666666669</v>
      </c>
      <c r="BM193" s="64">
        <f t="shared" si="36"/>
        <v>225.96</v>
      </c>
      <c r="BN193" s="64">
        <f t="shared" si="37"/>
        <v>0.53418803418803418</v>
      </c>
      <c r="BO193" s="64">
        <f t="shared" si="38"/>
        <v>0.53846153846153844</v>
      </c>
    </row>
    <row r="194" spans="1:67" ht="27" hidden="1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0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hidden="1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hidden="1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83.333333333333343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84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0.63251999999999997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200</v>
      </c>
      <c r="X202" s="382">
        <f>IFERROR(SUM(X181:X200),"0")</f>
        <v>201.6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1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460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60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460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3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6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60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60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60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900</v>
      </c>
      <c r="X330" s="381">
        <f t="shared" si="71"/>
        <v>900</v>
      </c>
      <c r="Y330" s="36">
        <f>IFERROR(IF(X330=0,"",ROUNDUP(X330/H330,0)*0.02175),"")</f>
        <v>1.3049999999999999</v>
      </c>
      <c r="Z330" s="56"/>
      <c r="AA330" s="57"/>
      <c r="AE330" s="64"/>
      <c r="BB330" s="252" t="s">
        <v>1</v>
      </c>
      <c r="BL330" s="64">
        <f t="shared" si="72"/>
        <v>928.8</v>
      </c>
      <c r="BM330" s="64">
        <f t="shared" si="73"/>
        <v>928.8</v>
      </c>
      <c r="BN330" s="64">
        <f t="shared" si="74"/>
        <v>1.25</v>
      </c>
      <c r="BO330" s="64">
        <f t="shared" si="75"/>
        <v>1.25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500</v>
      </c>
      <c r="X331" s="381">
        <f t="shared" si="71"/>
        <v>510</v>
      </c>
      <c r="Y331" s="36">
        <f>IFERROR(IF(X331=0,"",ROUNDUP(X331/H331,0)*0.02175),"")</f>
        <v>0.73949999999999994</v>
      </c>
      <c r="Z331" s="56"/>
      <c r="AA331" s="57"/>
      <c r="AE331" s="64"/>
      <c r="BB331" s="253" t="s">
        <v>1</v>
      </c>
      <c r="BL331" s="64">
        <f t="shared" si="72"/>
        <v>516</v>
      </c>
      <c r="BM331" s="64">
        <f t="shared" si="73"/>
        <v>526.32000000000005</v>
      </c>
      <c r="BN331" s="64">
        <f t="shared" si="74"/>
        <v>0.69444444444444442</v>
      </c>
      <c r="BO331" s="64">
        <f t="shared" si="75"/>
        <v>0.70833333333333326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1200</v>
      </c>
      <c r="X334" s="381">
        <f t="shared" si="71"/>
        <v>1200</v>
      </c>
      <c r="Y334" s="36">
        <f>IFERROR(IF(X334=0,"",ROUNDUP(X334/H334,0)*0.02175),"")</f>
        <v>1.7399999999999998</v>
      </c>
      <c r="Z334" s="56"/>
      <c r="AA334" s="57"/>
      <c r="AE334" s="64"/>
      <c r="BB334" s="256" t="s">
        <v>1</v>
      </c>
      <c r="BL334" s="64">
        <f t="shared" si="72"/>
        <v>1238.4000000000001</v>
      </c>
      <c r="BM334" s="64">
        <f t="shared" si="73"/>
        <v>1238.4000000000001</v>
      </c>
      <c r="BN334" s="64">
        <f t="shared" si="74"/>
        <v>1.6666666666666665</v>
      </c>
      <c r="BO334" s="64">
        <f t="shared" si="75"/>
        <v>1.6666666666666665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7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173.33333333333334</v>
      </c>
      <c r="X338" s="382">
        <f>IFERROR(X329/H329,"0")+IFERROR(X330/H330,"0")+IFERROR(X331/H331,"0")+IFERROR(X332/H332,"0")+IFERROR(X333/H333,"0")+IFERROR(X334/H334,"0")+IFERROR(X335/H335,"0")+IFERROR(X336/H336,"0")+IFERROR(X337/H337,"0")</f>
        <v>174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3.7844999999999995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2600</v>
      </c>
      <c r="X339" s="382">
        <f>IFERROR(SUM(X329:X337),"0")</f>
        <v>2610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hidden="1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0</v>
      </c>
      <c r="X341" s="381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idden="1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0</v>
      </c>
      <c r="X345" s="382">
        <f>IFERROR(X341/H341,"0")+IFERROR(X342/H342,"0")+IFERROR(X343/H343,"0")+IFERROR(X344/H344,"0")</f>
        <v>0</v>
      </c>
      <c r="Y345" s="382">
        <f>IFERROR(IF(Y341="",0,Y341),"0")+IFERROR(IF(Y342="",0,Y342),"0")+IFERROR(IF(Y343="",0,Y343),"0")+IFERROR(IF(Y344="",0,Y344),"0")</f>
        <v>0</v>
      </c>
      <c r="Z345" s="383"/>
      <c r="AA345" s="383"/>
    </row>
    <row r="346" spans="1:67" hidden="1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0</v>
      </c>
      <c r="X346" s="382">
        <f>IFERROR(SUM(X341:X344),"0")</f>
        <v>0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9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460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400</v>
      </c>
      <c r="X372" s="381">
        <f>IFERROR(IF(W372="",0,CEILING((W372/$H372),1)*$H372),"")</f>
        <v>405.59999999999997</v>
      </c>
      <c r="Y372" s="36">
        <f>IFERROR(IF(X372=0,"",ROUNDUP(X372/H372,0)*0.02175),"")</f>
        <v>1.131</v>
      </c>
      <c r="Z372" s="56"/>
      <c r="AA372" s="57"/>
      <c r="AE372" s="64"/>
      <c r="BB372" s="275" t="s">
        <v>1</v>
      </c>
      <c r="BL372" s="64">
        <f>IFERROR(W372*I372/H372,"0")</f>
        <v>428.92307692307696</v>
      </c>
      <c r="BM372" s="64">
        <f>IFERROR(X372*I372/H372,"0")</f>
        <v>434.928</v>
      </c>
      <c r="BN372" s="64">
        <f>IFERROR(1/J372*(W372/H372),"0")</f>
        <v>0.91575091575091572</v>
      </c>
      <c r="BO372" s="64">
        <f>IFERROR(1/J372*(X372/H372),"0")</f>
        <v>0.92857142857142849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51.282051282051285</v>
      </c>
      <c r="X376" s="382">
        <f>IFERROR(X372/H372,"0")+IFERROR(X373/H373,"0")+IFERROR(X374/H374,"0")+IFERROR(X375/H375,"0")</f>
        <v>52</v>
      </c>
      <c r="Y376" s="382">
        <f>IFERROR(IF(Y372="",0,Y372),"0")+IFERROR(IF(Y373="",0,Y373),"0")+IFERROR(IF(Y374="",0,Y374),"0")+IFERROR(IF(Y375="",0,Y375),"0")</f>
        <v>1.131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400</v>
      </c>
      <c r="X377" s="382">
        <f>IFERROR(SUM(X372:X375),"0")</f>
        <v>405.59999999999997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60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hidden="1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idden="1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hidden="1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0</v>
      </c>
      <c r="X404" s="382">
        <f>IFERROR(SUM(X390:X402),"0")</f>
        <v>0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60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7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2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60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60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60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300</v>
      </c>
      <c r="X463" s="381">
        <f t="shared" si="87"/>
        <v>300.96000000000004</v>
      </c>
      <c r="Y463" s="36">
        <f t="shared" si="88"/>
        <v>0.68171999999999999</v>
      </c>
      <c r="Z463" s="56"/>
      <c r="AA463" s="57"/>
      <c r="AE463" s="64"/>
      <c r="BB463" s="320" t="s">
        <v>1</v>
      </c>
      <c r="BL463" s="64">
        <f t="shared" si="89"/>
        <v>320.45454545454544</v>
      </c>
      <c r="BM463" s="64">
        <f t="shared" si="90"/>
        <v>321.48</v>
      </c>
      <c r="BN463" s="64">
        <f t="shared" si="91"/>
        <v>0.54632867132867136</v>
      </c>
      <c r="BO463" s="64">
        <f t="shared" si="92"/>
        <v>0.54807692307692313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300</v>
      </c>
      <c r="X466" s="381">
        <f t="shared" si="87"/>
        <v>300.96000000000004</v>
      </c>
      <c r="Y466" s="36">
        <f t="shared" si="88"/>
        <v>0.68171999999999999</v>
      </c>
      <c r="Z466" s="56"/>
      <c r="AA466" s="57"/>
      <c r="AE466" s="64"/>
      <c r="BB466" s="323" t="s">
        <v>1</v>
      </c>
      <c r="BL466" s="64">
        <f t="shared" si="89"/>
        <v>320.45454545454544</v>
      </c>
      <c r="BM466" s="64">
        <f t="shared" si="90"/>
        <v>321.48</v>
      </c>
      <c r="BN466" s="64">
        <f t="shared" si="91"/>
        <v>0.54632867132867136</v>
      </c>
      <c r="BO466" s="64">
        <f t="shared" si="92"/>
        <v>0.54807692307692313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4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113.63636363636363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114.00000000000001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1.36344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600</v>
      </c>
      <c r="X474" s="382">
        <f>IFERROR(SUM(X461:X472),"0")</f>
        <v>601.92000000000007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hidden="1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hidden="1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hidden="1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hidden="1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hidden="1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hidden="1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60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7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83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2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7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6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7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2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5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0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15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9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5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1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99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2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hidden="1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7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17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11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619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6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hidden="1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94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8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0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7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04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14"/>
      <c r="O545" s="560" t="s">
        <v>742</v>
      </c>
      <c r="P545" s="456"/>
      <c r="Q545" s="456"/>
      <c r="R545" s="456"/>
      <c r="S545" s="456"/>
      <c r="T545" s="456"/>
      <c r="U545" s="457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4400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4423.92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14"/>
      <c r="O546" s="560" t="s">
        <v>743</v>
      </c>
      <c r="P546" s="456"/>
      <c r="Q546" s="456"/>
      <c r="R546" s="456"/>
      <c r="S546" s="456"/>
      <c r="T546" s="456"/>
      <c r="U546" s="457"/>
      <c r="V546" s="37" t="s">
        <v>66</v>
      </c>
      <c r="W546" s="382">
        <f>IFERROR(SUM(BL22:BL542),"0")</f>
        <v>4617.2702630702634</v>
      </c>
      <c r="X546" s="382">
        <f>IFERROR(SUM(BM22:BM542),"0")</f>
        <v>4642.5599999999995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14"/>
      <c r="O547" s="560" t="s">
        <v>744</v>
      </c>
      <c r="P547" s="456"/>
      <c r="Q547" s="456"/>
      <c r="R547" s="456"/>
      <c r="S547" s="456"/>
      <c r="T547" s="456"/>
      <c r="U547" s="457"/>
      <c r="V547" s="37" t="s">
        <v>745</v>
      </c>
      <c r="W547" s="38">
        <f>ROUNDUP(SUM(BN22:BN542),0)</f>
        <v>8</v>
      </c>
      <c r="X547" s="38">
        <f>ROUNDUP(SUM(BO22:BO542),0)</f>
        <v>8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14"/>
      <c r="O548" s="560" t="s">
        <v>746</v>
      </c>
      <c r="P548" s="456"/>
      <c r="Q548" s="456"/>
      <c r="R548" s="456"/>
      <c r="S548" s="456"/>
      <c r="T548" s="456"/>
      <c r="U548" s="457"/>
      <c r="V548" s="37" t="s">
        <v>66</v>
      </c>
      <c r="W548" s="382">
        <f>GrossWeightTotal+PalletQtyTotal*25</f>
        <v>4817.2702630702634</v>
      </c>
      <c r="X548" s="382">
        <f>GrossWeightTotalR+PalletQtyTotalR*25</f>
        <v>4842.5599999999995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14"/>
      <c r="O549" s="560" t="s">
        <v>747</v>
      </c>
      <c r="P549" s="456"/>
      <c r="Q549" s="456"/>
      <c r="R549" s="456"/>
      <c r="S549" s="456"/>
      <c r="T549" s="456"/>
      <c r="U549" s="457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493.01365301365297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496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14"/>
      <c r="O550" s="560" t="s">
        <v>748</v>
      </c>
      <c r="P550" s="456"/>
      <c r="Q550" s="456"/>
      <c r="R550" s="456"/>
      <c r="S550" s="456"/>
      <c r="T550" s="456"/>
      <c r="U550" s="457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8.4774600000000007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32" t="s">
        <v>98</v>
      </c>
      <c r="D552" s="618"/>
      <c r="E552" s="618"/>
      <c r="F552" s="611"/>
      <c r="G552" s="432" t="s">
        <v>229</v>
      </c>
      <c r="H552" s="618"/>
      <c r="I552" s="618"/>
      <c r="J552" s="618"/>
      <c r="K552" s="618"/>
      <c r="L552" s="618"/>
      <c r="M552" s="618"/>
      <c r="N552" s="618"/>
      <c r="O552" s="618"/>
      <c r="P552" s="611"/>
      <c r="Q552" s="432" t="s">
        <v>461</v>
      </c>
      <c r="R552" s="611"/>
      <c r="S552" s="432" t="s">
        <v>522</v>
      </c>
      <c r="T552" s="618"/>
      <c r="U552" s="618"/>
      <c r="V552" s="611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73" t="s">
        <v>751</v>
      </c>
      <c r="B553" s="432" t="s">
        <v>60</v>
      </c>
      <c r="C553" s="432" t="s">
        <v>99</v>
      </c>
      <c r="D553" s="432" t="s">
        <v>107</v>
      </c>
      <c r="E553" s="432" t="s">
        <v>98</v>
      </c>
      <c r="F553" s="432" t="s">
        <v>219</v>
      </c>
      <c r="G553" s="432" t="s">
        <v>230</v>
      </c>
      <c r="H553" s="432" t="s">
        <v>237</v>
      </c>
      <c r="I553" s="432" t="s">
        <v>256</v>
      </c>
      <c r="J553" s="432" t="s">
        <v>326</v>
      </c>
      <c r="K553" s="378"/>
      <c r="L553" s="432" t="s">
        <v>356</v>
      </c>
      <c r="M553" s="378"/>
      <c r="N553" s="432" t="s">
        <v>356</v>
      </c>
      <c r="O553" s="432" t="s">
        <v>431</v>
      </c>
      <c r="P553" s="432" t="s">
        <v>448</v>
      </c>
      <c r="Q553" s="432" t="s">
        <v>462</v>
      </c>
      <c r="R553" s="432" t="s">
        <v>497</v>
      </c>
      <c r="S553" s="432" t="s">
        <v>523</v>
      </c>
      <c r="T553" s="432" t="s">
        <v>570</v>
      </c>
      <c r="U553" s="432" t="s">
        <v>596</v>
      </c>
      <c r="V553" s="432" t="s">
        <v>603</v>
      </c>
      <c r="W553" s="432" t="s">
        <v>607</v>
      </c>
      <c r="X553" s="432" t="s">
        <v>657</v>
      </c>
      <c r="AA553" s="52"/>
      <c r="AD553" s="378"/>
    </row>
    <row r="554" spans="1:30" ht="13.5" customHeight="1" thickBot="1" x14ac:dyDescent="0.25">
      <c r="A554" s="774"/>
      <c r="B554" s="433"/>
      <c r="C554" s="433"/>
      <c r="D554" s="433"/>
      <c r="E554" s="433"/>
      <c r="F554" s="433"/>
      <c r="G554" s="433"/>
      <c r="H554" s="433"/>
      <c r="I554" s="433"/>
      <c r="J554" s="433"/>
      <c r="K554" s="378"/>
      <c r="L554" s="433"/>
      <c r="M554" s="378"/>
      <c r="N554" s="433"/>
      <c r="O554" s="433"/>
      <c r="P554" s="433"/>
      <c r="Q554" s="433"/>
      <c r="R554" s="433"/>
      <c r="S554" s="433"/>
      <c r="T554" s="433"/>
      <c r="U554" s="433"/>
      <c r="V554" s="433"/>
      <c r="W554" s="433"/>
      <c r="X554" s="433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302.40000000000003</v>
      </c>
      <c r="F555" s="46">
        <f>IFERROR(X134*1,"0")+IFERROR(X135*1,"0")+IFERROR(X136*1,"0")+IFERROR(X137*1,"0")+IFERROR(X138*1,"0")</f>
        <v>302.40000000000003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201.6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2610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405.59999999999997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601.92000000000007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00,00"/>
        <filter val="113,64"/>
        <filter val="173,33"/>
        <filter val="2 600,00"/>
        <filter val="200,00"/>
        <filter val="300,00"/>
        <filter val="35,71"/>
        <filter val="4 400,00"/>
        <filter val="4 617,27"/>
        <filter val="4 817,27"/>
        <filter val="400,00"/>
        <filter val="493,01"/>
        <filter val="500,00"/>
        <filter val="51,28"/>
        <filter val="600,00"/>
        <filter val="8"/>
        <filter val="83,33"/>
        <filter val="900,00"/>
      </filters>
    </filterColumn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O313:S313"/>
    <mergeCell ref="O107:S107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A103:N104"/>
    <mergeCell ref="O185:S18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2024-06-06T10:56:46Z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