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682692-3194-4B89-BC72-9BCEDAD1EA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0" i="1"/>
  <c r="Y135" i="1"/>
  <c r="BM135" i="1"/>
  <c r="Y154" i="1"/>
  <c r="BM154" i="1"/>
  <c r="Y175" i="1"/>
  <c r="BM175" i="1"/>
  <c r="BO181" i="1"/>
  <c r="BM181" i="1"/>
  <c r="BO217" i="1"/>
  <c r="BM217" i="1"/>
  <c r="Y217" i="1"/>
  <c r="BO243" i="1"/>
  <c r="BM243" i="1"/>
  <c r="Y243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BO165" i="1"/>
  <c r="BM165" i="1"/>
  <c r="Y165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87" i="1" l="1"/>
  <c r="Y376" i="1"/>
  <c r="Y316" i="1"/>
  <c r="Y300" i="1"/>
  <c r="Y259" i="1"/>
  <c r="Y210" i="1"/>
  <c r="Y166" i="1"/>
  <c r="W548" i="1"/>
  <c r="Y519" i="1"/>
  <c r="Y487" i="1"/>
  <c r="Y473" i="1"/>
  <c r="Y435" i="1"/>
  <c r="Y220" i="1"/>
  <c r="Y160" i="1"/>
  <c r="Y147" i="1"/>
  <c r="Y139" i="1"/>
  <c r="Y93" i="1"/>
  <c r="Y86" i="1"/>
  <c r="Y61" i="1"/>
  <c r="Y34" i="1"/>
  <c r="Y338" i="1"/>
  <c r="Y252" i="1"/>
  <c r="Y120" i="1"/>
  <c r="Y103" i="1"/>
  <c r="Y345" i="1"/>
  <c r="Y201" i="1"/>
  <c r="Y536" i="1"/>
  <c r="Y419" i="1"/>
  <c r="Y403" i="1"/>
  <c r="Y130" i="1"/>
  <c r="X545" i="1"/>
  <c r="X547" i="1"/>
  <c r="Y178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<sst xmlns="http://schemas.openxmlformats.org/spreadsheetml/2006/main" count="2360" uniqueCount="773">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</sst>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772</v>
      </c>
      <c r="I5" s="415"/>
      <c r="J5" s="415"/>
      <c r="K5" s="415"/>
      <c r="L5" s="416"/>
      <c r="M5" s="58"/>
      <c r="O5" s="24" t="s">
        <v>10</v>
      </c>
      <c r="P5" s="763">
        <v>45453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14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0.375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60</v>
      </c>
      <c r="X51" s="381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64"/>
      <c r="BB51" s="77" t="s">
        <v>1</v>
      </c>
      <c r="BL51" s="64">
        <f>IFERROR(W51*I51/H51,"0")</f>
        <v>62.666666666666657</v>
      </c>
      <c r="BM51" s="64">
        <f>IFERROR(X51*I51/H51,"0")</f>
        <v>67.680000000000007</v>
      </c>
      <c r="BN51" s="64">
        <f>IFERROR(1/J51*(W51/H51),"0")</f>
        <v>9.9206349206349201E-2</v>
      </c>
      <c r="BO51" s="64">
        <f>IFERROR(1/J51*(X51/H51),"0")</f>
        <v>0.10714285714285715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5.5555555555555554</v>
      </c>
      <c r="X53" s="382">
        <f>IFERROR(X51/H51,"0")+IFERROR(X52/H52,"0")</f>
        <v>6.0000000000000009</v>
      </c>
      <c r="Y53" s="382">
        <f>IFERROR(IF(Y51="",0,Y51),"0")+IFERROR(IF(Y52="",0,Y52),"0")</f>
        <v>0.1305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60</v>
      </c>
      <c r="X54" s="382">
        <f>IFERROR(SUM(X51:X52),"0")</f>
        <v>64.800000000000011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210</v>
      </c>
      <c r="X57" s="381">
        <f>IFERROR(IF(W57="",0,CEILING((W57/$H57),1)*$H57),"")</f>
        <v>216</v>
      </c>
      <c r="Y57" s="36">
        <f>IFERROR(IF(X57=0,"",ROUNDUP(X57/H57,0)*0.02175),"")</f>
        <v>0.43499999999999994</v>
      </c>
      <c r="Z57" s="56"/>
      <c r="AA57" s="57"/>
      <c r="AE57" s="64"/>
      <c r="BB57" s="79" t="s">
        <v>1</v>
      </c>
      <c r="BL57" s="64">
        <f>IFERROR(W57*I57/H57,"0")</f>
        <v>219.33333333333329</v>
      </c>
      <c r="BM57" s="64">
        <f>IFERROR(X57*I57/H57,"0")</f>
        <v>225.6</v>
      </c>
      <c r="BN57" s="64">
        <f>IFERROR(1/J57*(W57/H57),"0")</f>
        <v>0.34722222222222215</v>
      </c>
      <c r="BO57" s="64">
        <f>IFERROR(1/J57*(X57/H57),"0")</f>
        <v>0.3571428571428571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252</v>
      </c>
      <c r="X59" s="381">
        <f>IFERROR(IF(W59="",0,CEILING((W59/$H59),1)*$H59),"")</f>
        <v>252</v>
      </c>
      <c r="Y59" s="36">
        <f>IFERROR(IF(X59=0,"",ROUNDUP(X59/H59,0)*0.00937),"")</f>
        <v>0.52471999999999996</v>
      </c>
      <c r="Z59" s="56"/>
      <c r="AA59" s="57"/>
      <c r="AE59" s="64"/>
      <c r="BB59" s="81" t="s">
        <v>1</v>
      </c>
      <c r="BL59" s="64">
        <f>IFERROR(W59*I59/H59,"0")</f>
        <v>265.44</v>
      </c>
      <c r="BM59" s="64">
        <f>IFERROR(X59*I59/H59,"0")</f>
        <v>265.44</v>
      </c>
      <c r="BN59" s="64">
        <f>IFERROR(1/J59*(W59/H59),"0")</f>
        <v>0.46666666666666667</v>
      </c>
      <c r="BO59" s="64">
        <f>IFERROR(1/J59*(X59/H59),"0")</f>
        <v>0.46666666666666667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75.444444444444443</v>
      </c>
      <c r="X61" s="382">
        <f>IFERROR(X57/H57,"0")+IFERROR(X58/H58,"0")+IFERROR(X59/H59,"0")+IFERROR(X60/H60,"0")</f>
        <v>76</v>
      </c>
      <c r="Y61" s="382">
        <f>IFERROR(IF(Y57="",0,Y57),"0")+IFERROR(IF(Y58="",0,Y58),"0")+IFERROR(IF(Y59="",0,Y59),"0")+IFERROR(IF(Y60="",0,Y60),"0")</f>
        <v>0.95971999999999991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462</v>
      </c>
      <c r="X62" s="382">
        <f>IFERROR(SUM(X57:X60),"0")</f>
        <v>468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80</v>
      </c>
      <c r="X66" s="381">
        <f t="shared" si="6"/>
        <v>89.6</v>
      </c>
      <c r="Y66" s="36">
        <f t="shared" si="7"/>
        <v>0.17399999999999999</v>
      </c>
      <c r="Z66" s="56"/>
      <c r="AA66" s="57"/>
      <c r="AE66" s="64"/>
      <c r="BB66" s="84" t="s">
        <v>1</v>
      </c>
      <c r="BL66" s="64">
        <f t="shared" si="8"/>
        <v>83.428571428571431</v>
      </c>
      <c r="BM66" s="64">
        <f t="shared" si="9"/>
        <v>93.440000000000012</v>
      </c>
      <c r="BN66" s="64">
        <f t="shared" si="10"/>
        <v>0.12755102040816327</v>
      </c>
      <c r="BO66" s="64">
        <f t="shared" si="11"/>
        <v>0.14285714285714285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170</v>
      </c>
      <c r="X69" s="381">
        <f t="shared" si="6"/>
        <v>172.8</v>
      </c>
      <c r="Y69" s="36">
        <f t="shared" si="7"/>
        <v>0.34799999999999998</v>
      </c>
      <c r="Z69" s="56"/>
      <c r="AA69" s="57"/>
      <c r="AE69" s="64"/>
      <c r="BB69" s="87" t="s">
        <v>1</v>
      </c>
      <c r="BL69" s="64">
        <f t="shared" si="8"/>
        <v>177.55555555555554</v>
      </c>
      <c r="BM69" s="64">
        <f t="shared" si="9"/>
        <v>180.48</v>
      </c>
      <c r="BN69" s="64">
        <f t="shared" si="10"/>
        <v>0.28108465608465605</v>
      </c>
      <c r="BO69" s="64">
        <f t="shared" si="11"/>
        <v>0.2857142857142857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60</v>
      </c>
      <c r="X71" s="381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62.571428571428569</v>
      </c>
      <c r="BM71" s="64">
        <f t="shared" si="9"/>
        <v>70.079999999999984</v>
      </c>
      <c r="BN71" s="64">
        <f t="shared" si="10"/>
        <v>9.5663265306122458E-2</v>
      </c>
      <c r="BO71" s="64">
        <f t="shared" si="11"/>
        <v>0.10714285714285712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52</v>
      </c>
      <c r="X74" s="381">
        <f t="shared" si="6"/>
        <v>52</v>
      </c>
      <c r="Y74" s="36">
        <f t="shared" si="12"/>
        <v>0.12181</v>
      </c>
      <c r="Z74" s="56"/>
      <c r="AA74" s="57"/>
      <c r="AE74" s="64"/>
      <c r="BB74" s="92" t="s">
        <v>1</v>
      </c>
      <c r="BL74" s="64">
        <f t="shared" si="8"/>
        <v>55.120000000000005</v>
      </c>
      <c r="BM74" s="64">
        <f t="shared" si="9"/>
        <v>55.120000000000005</v>
      </c>
      <c r="BN74" s="64">
        <f t="shared" si="10"/>
        <v>0.10833333333333334</v>
      </c>
      <c r="BO74" s="64">
        <f t="shared" si="11"/>
        <v>0.10833333333333334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202.5</v>
      </c>
      <c r="X79" s="381">
        <f t="shared" si="6"/>
        <v>202.5</v>
      </c>
      <c r="Y79" s="36">
        <f t="shared" si="12"/>
        <v>0.42164999999999997</v>
      </c>
      <c r="Z79" s="56"/>
      <c r="AA79" s="57"/>
      <c r="AE79" s="64"/>
      <c r="BB79" s="97" t="s">
        <v>1</v>
      </c>
      <c r="BL79" s="64">
        <f t="shared" si="8"/>
        <v>211.95</v>
      </c>
      <c r="BM79" s="64">
        <f t="shared" si="9"/>
        <v>211.95</v>
      </c>
      <c r="BN79" s="64">
        <f t="shared" si="10"/>
        <v>0.375</v>
      </c>
      <c r="BO79" s="64">
        <f t="shared" si="11"/>
        <v>0.375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85.5</v>
      </c>
      <c r="X84" s="381">
        <f t="shared" si="6"/>
        <v>85.5</v>
      </c>
      <c r="Y84" s="36">
        <f>IFERROR(IF(X84=0,"",ROUNDUP(X84/H84,0)*0.00937),"")</f>
        <v>0.17802999999999999</v>
      </c>
      <c r="Z84" s="56"/>
      <c r="AA84" s="57"/>
      <c r="AE84" s="64"/>
      <c r="BB84" s="102" t="s">
        <v>1</v>
      </c>
      <c r="BL84" s="64">
        <f t="shared" si="8"/>
        <v>90.06</v>
      </c>
      <c r="BM84" s="64">
        <f t="shared" si="9"/>
        <v>90.06</v>
      </c>
      <c r="BN84" s="64">
        <f t="shared" si="10"/>
        <v>0.15833333333333333</v>
      </c>
      <c r="BO84" s="64">
        <f t="shared" si="11"/>
        <v>0.15833333333333333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105.24074074074073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107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1.3739899999999998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650</v>
      </c>
      <c r="X87" s="382">
        <f>IFERROR(SUM(X65:X85),"0")</f>
        <v>669.59999999999991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190</v>
      </c>
      <c r="X106" s="381">
        <f t="shared" ref="X106:X119" si="18">IFERROR(IF(W106="",0,CEILING((W106/$H106),1)*$H106),"")</f>
        <v>193.20000000000002</v>
      </c>
      <c r="Y106" s="36">
        <f>IFERROR(IF(X106=0,"",ROUNDUP(X106/H106,0)*0.02175),"")</f>
        <v>0.50024999999999997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202.75714285714287</v>
      </c>
      <c r="BM106" s="64">
        <f t="shared" ref="BM106:BM119" si="20">IFERROR(X106*I106/H106,"0")</f>
        <v>206.17200000000003</v>
      </c>
      <c r="BN106" s="64">
        <f t="shared" ref="BN106:BN119" si="21">IFERROR(1/J106*(W106/H106),"0")</f>
        <v>0.40391156462585026</v>
      </c>
      <c r="BO106" s="64">
        <f t="shared" ref="BO106:BO119" si="22">IFERROR(1/J106*(X106/H106),"0")</f>
        <v>0.4107142857142857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30</v>
      </c>
      <c r="X108" s="381">
        <f t="shared" si="18"/>
        <v>33.6</v>
      </c>
      <c r="Y108" s="36">
        <f>IFERROR(IF(X108=0,"",ROUNDUP(X108/H108,0)*0.02175),"")</f>
        <v>8.6999999999999994E-2</v>
      </c>
      <c r="Z108" s="56"/>
      <c r="AA108" s="57"/>
      <c r="AE108" s="64"/>
      <c r="BB108" s="117" t="s">
        <v>1</v>
      </c>
      <c r="BL108" s="64">
        <f t="shared" si="19"/>
        <v>32.014285714285712</v>
      </c>
      <c r="BM108" s="64">
        <f t="shared" si="20"/>
        <v>35.856000000000002</v>
      </c>
      <c r="BN108" s="64">
        <f t="shared" si="21"/>
        <v>6.377551020408162E-2</v>
      </c>
      <c r="BO108" s="64">
        <f t="shared" si="22"/>
        <v>7.1428571428571425E-2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91.8</v>
      </c>
      <c r="X112" s="381">
        <f t="shared" si="18"/>
        <v>91.800000000000011</v>
      </c>
      <c r="Y112" s="36">
        <f>IFERROR(IF(X112=0,"",ROUNDUP(X112/H112,0)*0.00753),"")</f>
        <v>0.25602000000000003</v>
      </c>
      <c r="Z112" s="56"/>
      <c r="AA112" s="57"/>
      <c r="AE112" s="64"/>
      <c r="BB112" s="121" t="s">
        <v>1</v>
      </c>
      <c r="BL112" s="64">
        <f t="shared" si="19"/>
        <v>101.04799999999999</v>
      </c>
      <c r="BM112" s="64">
        <f t="shared" si="20"/>
        <v>101.048</v>
      </c>
      <c r="BN112" s="64">
        <f t="shared" si="21"/>
        <v>0.21794871794871795</v>
      </c>
      <c r="BO112" s="64">
        <f t="shared" si="22"/>
        <v>0.21794871794871795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73.523809523809518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0.94868999999999992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351.8</v>
      </c>
      <c r="X121" s="382">
        <f>IFERROR(SUM(X106:X119),"0")</f>
        <v>360.6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60</v>
      </c>
      <c r="X125" s="381">
        <f t="shared" si="24"/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 t="shared" si="25"/>
        <v>64.028571428571425</v>
      </c>
      <c r="BM125" s="64">
        <f t="shared" si="26"/>
        <v>71.712000000000003</v>
      </c>
      <c r="BN125" s="64">
        <f t="shared" si="27"/>
        <v>0.12755102040816324</v>
      </c>
      <c r="BO125" s="64">
        <f t="shared" si="28"/>
        <v>0.14285714285714285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7.1428571428571423</v>
      </c>
      <c r="X130" s="382">
        <f>IFERROR(X123/H123,"0")+IFERROR(X124/H124,"0")+IFERROR(X125/H125,"0")+IFERROR(X126/H126,"0")+IFERROR(X127/H127,"0")+IFERROR(X128/H128,"0")+IFERROR(X129/H129,"0")</f>
        <v>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0.17399999999999999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60</v>
      </c>
      <c r="X131" s="382">
        <f>IFERROR(SUM(X123:X129),"0")</f>
        <v>67.2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220</v>
      </c>
      <c r="X135" s="381">
        <f>IFERROR(IF(W135="",0,CEILING((W135/$H135),1)*$H135),"")</f>
        <v>226.8</v>
      </c>
      <c r="Y135" s="36">
        <f>IFERROR(IF(X135=0,"",ROUNDUP(X135/H135,0)*0.02175),"")</f>
        <v>0.58724999999999994</v>
      </c>
      <c r="Z135" s="56"/>
      <c r="AA135" s="57"/>
      <c r="AE135" s="64"/>
      <c r="BB135" s="137" t="s">
        <v>1</v>
      </c>
      <c r="BL135" s="64">
        <f>IFERROR(W135*I135/H135,"0")</f>
        <v>234.6142857142857</v>
      </c>
      <c r="BM135" s="64">
        <f>IFERROR(X135*I135/H135,"0")</f>
        <v>241.86600000000001</v>
      </c>
      <c r="BN135" s="64">
        <f>IFERROR(1/J135*(W135/H135),"0")</f>
        <v>0.46768707482993194</v>
      </c>
      <c r="BO135" s="64">
        <f>IFERROR(1/J135*(X135/H135),"0")</f>
        <v>0.4821428571428571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82.8</v>
      </c>
      <c r="X137" s="381">
        <f>IFERROR(IF(W137="",0,CEILING((W137/$H137),1)*$H137),"")</f>
        <v>83.7</v>
      </c>
      <c r="Y137" s="36">
        <f>IFERROR(IF(X137=0,"",ROUNDUP(X137/H137,0)*0.00753),"")</f>
        <v>0.23343</v>
      </c>
      <c r="Z137" s="56"/>
      <c r="AA137" s="57"/>
      <c r="AE137" s="64"/>
      <c r="BB137" s="139" t="s">
        <v>1</v>
      </c>
      <c r="BL137" s="64">
        <f>IFERROR(W137*I137/H137,"0")</f>
        <v>91.141333333333321</v>
      </c>
      <c r="BM137" s="64">
        <f>IFERROR(X137*I137/H137,"0")</f>
        <v>92.132000000000005</v>
      </c>
      <c r="BN137" s="64">
        <f>IFERROR(1/J137*(W137/H137),"0")</f>
        <v>0.19658119658119655</v>
      </c>
      <c r="BO137" s="64">
        <f>IFERROR(1/J137*(X137/H137),"0")</f>
        <v>0.19871794871794871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56.857142857142854</v>
      </c>
      <c r="X139" s="382">
        <f>IFERROR(X134/H134,"0")+IFERROR(X135/H135,"0")+IFERROR(X136/H136,"0")+IFERROR(X137/H137,"0")+IFERROR(X138/H138,"0")</f>
        <v>58</v>
      </c>
      <c r="Y139" s="382">
        <f>IFERROR(IF(Y134="",0,Y134),"0")+IFERROR(IF(Y135="",0,Y135),"0")+IFERROR(IF(Y136="",0,Y136),"0")+IFERROR(IF(Y137="",0,Y137),"0")+IFERROR(IF(Y138="",0,Y138),"0")</f>
        <v>0.82067999999999997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302.8</v>
      </c>
      <c r="X140" s="382">
        <f>IFERROR(SUM(X134:X138),"0")</f>
        <v>310.5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112</v>
      </c>
      <c r="X156" s="381">
        <f t="shared" si="29"/>
        <v>113.4</v>
      </c>
      <c r="Y156" s="36">
        <f>IFERROR(IF(X156=0,"",ROUNDUP(X156/H156,0)*0.00502),"")</f>
        <v>0.27107999999999999</v>
      </c>
      <c r="Z156" s="56"/>
      <c r="AA156" s="57"/>
      <c r="AE156" s="64"/>
      <c r="BB156" s="149" t="s">
        <v>1</v>
      </c>
      <c r="BL156" s="64">
        <f t="shared" si="30"/>
        <v>118.93333333333332</v>
      </c>
      <c r="BM156" s="64">
        <f t="shared" si="31"/>
        <v>120.42</v>
      </c>
      <c r="BN156" s="64">
        <f t="shared" si="32"/>
        <v>0.22792022792022792</v>
      </c>
      <c r="BO156" s="64">
        <f t="shared" si="33"/>
        <v>0.23076923076923078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112</v>
      </c>
      <c r="X157" s="381">
        <f t="shared" si="29"/>
        <v>113.4</v>
      </c>
      <c r="Y157" s="36">
        <f>IFERROR(IF(X157=0,"",ROUNDUP(X157/H157,0)*0.00502),"")</f>
        <v>0.27107999999999999</v>
      </c>
      <c r="Z157" s="56"/>
      <c r="AA157" s="57"/>
      <c r="AE157" s="64"/>
      <c r="BB157" s="150" t="s">
        <v>1</v>
      </c>
      <c r="BL157" s="64">
        <f t="shared" si="30"/>
        <v>117.33333333333334</v>
      </c>
      <c r="BM157" s="64">
        <f t="shared" si="31"/>
        <v>118.80000000000001</v>
      </c>
      <c r="BN157" s="64">
        <f t="shared" si="32"/>
        <v>0.22792022792022792</v>
      </c>
      <c r="BO157" s="64">
        <f t="shared" si="33"/>
        <v>0.23076923076923078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126.66666666666666</v>
      </c>
      <c r="X160" s="382">
        <f>IFERROR(X151/H151,"0")+IFERROR(X152/H152,"0")+IFERROR(X153/H153,"0")+IFERROR(X154/H154,"0")+IFERROR(X155/H155,"0")+IFERROR(X156/H156,"0")+IFERROR(X157/H157,"0")+IFERROR(X158/H158,"0")+IFERROR(X159/H159,"0")</f>
        <v>128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0.64256000000000002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266</v>
      </c>
      <c r="X161" s="382">
        <f>IFERROR(SUM(X151:X159),"0")</f>
        <v>268.8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213</v>
      </c>
      <c r="X174" s="381">
        <f>IFERROR(IF(W174="",0,CEILING((W174/$H174),1)*$H174),"")</f>
        <v>216</v>
      </c>
      <c r="Y174" s="36">
        <f>IFERROR(IF(X174=0,"",ROUNDUP(X174/H174,0)*0.00937),"")</f>
        <v>0.37480000000000002</v>
      </c>
      <c r="Z174" s="56"/>
      <c r="AA174" s="57"/>
      <c r="AE174" s="64"/>
      <c r="BB174" s="157" t="s">
        <v>1</v>
      </c>
      <c r="BL174" s="64">
        <f>IFERROR(W174*I174/H174,"0")</f>
        <v>221.28333333333333</v>
      </c>
      <c r="BM174" s="64">
        <f>IFERROR(X174*I174/H174,"0")</f>
        <v>224.39999999999998</v>
      </c>
      <c r="BN174" s="64">
        <f>IFERROR(1/J174*(W174/H174),"0")</f>
        <v>0.32870370370370366</v>
      </c>
      <c r="BO174" s="64">
        <f>IFERROR(1/J174*(X174/H174),"0")</f>
        <v>0.33333333333333331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240</v>
      </c>
      <c r="X176" s="381">
        <f>IFERROR(IF(W176="",0,CEILING((W176/$H176),1)*$H176),"")</f>
        <v>243.00000000000003</v>
      </c>
      <c r="Y176" s="36">
        <f>IFERROR(IF(X176=0,"",ROUNDUP(X176/H176,0)*0.00937),"")</f>
        <v>0.42164999999999997</v>
      </c>
      <c r="Z176" s="56"/>
      <c r="AA176" s="57"/>
      <c r="AE176" s="64"/>
      <c r="BB176" s="159" t="s">
        <v>1</v>
      </c>
      <c r="BL176" s="64">
        <f>IFERROR(W176*I176/H176,"0")</f>
        <v>249.33333333333334</v>
      </c>
      <c r="BM176" s="64">
        <f>IFERROR(X176*I176/H176,"0")</f>
        <v>252.45000000000002</v>
      </c>
      <c r="BN176" s="64">
        <f>IFERROR(1/J176*(W176/H176),"0")</f>
        <v>0.37037037037037035</v>
      </c>
      <c r="BO176" s="64">
        <f>IFERROR(1/J176*(X176/H176),"0")</f>
        <v>0.375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100</v>
      </c>
      <c r="X177" s="38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>IFERROR(W177*I177/H177,"0")</f>
        <v>103.88888888888889</v>
      </c>
      <c r="BM177" s="64">
        <f>IFERROR(X177*I177/H177,"0")</f>
        <v>106.59000000000002</v>
      </c>
      <c r="BN177" s="64">
        <f>IFERROR(1/J177*(W177/H177),"0")</f>
        <v>0.15432098765432098</v>
      </c>
      <c r="BO177" s="64">
        <f>IFERROR(1/J177*(X177/H177),"0")</f>
        <v>0.15833333333333333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102.4074074074074</v>
      </c>
      <c r="X178" s="382">
        <f>IFERROR(X174/H174,"0")+IFERROR(X175/H175,"0")+IFERROR(X176/H176,"0")+IFERROR(X177/H177,"0")</f>
        <v>104</v>
      </c>
      <c r="Y178" s="382">
        <f>IFERROR(IF(Y174="",0,Y174),"0")+IFERROR(IF(Y175="",0,Y175),"0")+IFERROR(IF(Y176="",0,Y176),"0")+IFERROR(IF(Y177="",0,Y177),"0")</f>
        <v>0.97448000000000001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553</v>
      </c>
      <c r="X179" s="382">
        <f>IFERROR(SUM(X174:X177),"0")</f>
        <v>561.6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70</v>
      </c>
      <c r="X187" s="381">
        <f t="shared" si="34"/>
        <v>78.3</v>
      </c>
      <c r="Y187" s="36">
        <f>IFERROR(IF(X187=0,"",ROUNDUP(X187/H187,0)*0.02175),"")</f>
        <v>0.19574999999999998</v>
      </c>
      <c r="Z187" s="56"/>
      <c r="AA187" s="57"/>
      <c r="AE187" s="64"/>
      <c r="BB187" s="167" t="s">
        <v>1</v>
      </c>
      <c r="BL187" s="64">
        <f t="shared" si="35"/>
        <v>74.537931034482753</v>
      </c>
      <c r="BM187" s="64">
        <f t="shared" si="36"/>
        <v>83.376000000000005</v>
      </c>
      <c r="BN187" s="64">
        <f t="shared" si="37"/>
        <v>0.14367816091954022</v>
      </c>
      <c r="BO187" s="64">
        <f t="shared" si="38"/>
        <v>0.1607142857142857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112</v>
      </c>
      <c r="X189" s="381">
        <f t="shared" si="34"/>
        <v>112.8</v>
      </c>
      <c r="Y189" s="36">
        <f>IFERROR(IF(X189=0,"",ROUNDUP(X189/H189,0)*0.00753),"")</f>
        <v>0.35391</v>
      </c>
      <c r="Z189" s="56"/>
      <c r="AA189" s="57"/>
      <c r="AE189" s="64"/>
      <c r="BB189" s="169" t="s">
        <v>1</v>
      </c>
      <c r="BL189" s="64">
        <f t="shared" si="35"/>
        <v>124.69333333333334</v>
      </c>
      <c r="BM189" s="64">
        <f t="shared" si="36"/>
        <v>125.58400000000002</v>
      </c>
      <c r="BN189" s="64">
        <f t="shared" si="37"/>
        <v>0.29914529914529919</v>
      </c>
      <c r="BO189" s="64">
        <f t="shared" si="38"/>
        <v>0.30128205128205127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188</v>
      </c>
      <c r="X191" s="381">
        <f t="shared" si="34"/>
        <v>189.6</v>
      </c>
      <c r="Y191" s="36">
        <f>IFERROR(IF(X191=0,"",ROUNDUP(X191/H191,0)*0.00753),"")</f>
        <v>0.59487000000000001</v>
      </c>
      <c r="Z191" s="56"/>
      <c r="AA191" s="57"/>
      <c r="AE191" s="64"/>
      <c r="BB191" s="171" t="s">
        <v>1</v>
      </c>
      <c r="BL191" s="64">
        <f t="shared" si="35"/>
        <v>203.66666666666669</v>
      </c>
      <c r="BM191" s="64">
        <f t="shared" si="36"/>
        <v>205.4</v>
      </c>
      <c r="BN191" s="64">
        <f t="shared" si="37"/>
        <v>0.50213675213675213</v>
      </c>
      <c r="BO191" s="64">
        <f t="shared" si="38"/>
        <v>0.50641025641025639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116</v>
      </c>
      <c r="X194" s="381">
        <f t="shared" si="34"/>
        <v>117.6</v>
      </c>
      <c r="Y194" s="36">
        <f t="shared" si="39"/>
        <v>0.36897000000000002</v>
      </c>
      <c r="Z194" s="56"/>
      <c r="AA194" s="57"/>
      <c r="AE194" s="64"/>
      <c r="BB194" s="174" t="s">
        <v>1</v>
      </c>
      <c r="BL194" s="64">
        <f t="shared" si="35"/>
        <v>129.14666666666668</v>
      </c>
      <c r="BM194" s="64">
        <f t="shared" si="36"/>
        <v>130.928</v>
      </c>
      <c r="BN194" s="64">
        <f t="shared" si="37"/>
        <v>0.30982905982905984</v>
      </c>
      <c r="BO194" s="64">
        <f t="shared" si="38"/>
        <v>0.3141025641025641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52</v>
      </c>
      <c r="X198" s="381">
        <f t="shared" si="34"/>
        <v>52.8</v>
      </c>
      <c r="Y198" s="36">
        <f t="shared" si="39"/>
        <v>0.16566</v>
      </c>
      <c r="Z198" s="56"/>
      <c r="AA198" s="57"/>
      <c r="AE198" s="64"/>
      <c r="BB198" s="178" t="s">
        <v>1</v>
      </c>
      <c r="BL198" s="64">
        <f t="shared" si="35"/>
        <v>57.893333333333345</v>
      </c>
      <c r="BM198" s="64">
        <f t="shared" si="36"/>
        <v>58.784000000000006</v>
      </c>
      <c r="BN198" s="64">
        <f t="shared" si="37"/>
        <v>0.1388888888888889</v>
      </c>
      <c r="BO198" s="64">
        <f t="shared" si="38"/>
        <v>0.14102564102564102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403.0459770114943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406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3.1851600000000002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1018</v>
      </c>
      <c r="X202" s="382">
        <f>IFERROR(SUM(X181:X200),"0")</f>
        <v>1031.0999999999999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24</v>
      </c>
      <c r="X206" s="381">
        <f t="shared" si="40"/>
        <v>24</v>
      </c>
      <c r="Y206" s="36">
        <f>IFERROR(IF(X206=0,"",ROUNDUP(X206/H206,0)*0.00753),"")</f>
        <v>7.5300000000000006E-2</v>
      </c>
      <c r="Z206" s="56"/>
      <c r="AA206" s="57"/>
      <c r="AE206" s="64"/>
      <c r="BB206" s="183" t="s">
        <v>1</v>
      </c>
      <c r="BL206" s="64">
        <f t="shared" si="41"/>
        <v>26.720000000000002</v>
      </c>
      <c r="BM206" s="64">
        <f t="shared" si="42"/>
        <v>26.720000000000002</v>
      </c>
      <c r="BN206" s="64">
        <f t="shared" si="43"/>
        <v>6.4102564102564097E-2</v>
      </c>
      <c r="BO206" s="64">
        <f t="shared" si="44"/>
        <v>6.4102564102564097E-2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36</v>
      </c>
      <c r="X208" s="381">
        <f t="shared" si="40"/>
        <v>36</v>
      </c>
      <c r="Y208" s="36">
        <f>IFERROR(IF(X208=0,"",ROUNDUP(X208/H208,0)*0.00753),"")</f>
        <v>0.11295000000000001</v>
      </c>
      <c r="Z208" s="56"/>
      <c r="AA208" s="57"/>
      <c r="AE208" s="64"/>
      <c r="BB208" s="185" t="s">
        <v>1</v>
      </c>
      <c r="BL208" s="64">
        <f t="shared" si="41"/>
        <v>40.080000000000005</v>
      </c>
      <c r="BM208" s="64">
        <f t="shared" si="42"/>
        <v>40.080000000000005</v>
      </c>
      <c r="BN208" s="64">
        <f t="shared" si="43"/>
        <v>9.6153846153846145E-2</v>
      </c>
      <c r="BO208" s="64">
        <f t="shared" si="44"/>
        <v>9.6153846153846145E-2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25</v>
      </c>
      <c r="X210" s="382">
        <f>IFERROR(X204/H204,"0")+IFERROR(X205/H205,"0")+IFERROR(X206/H206,"0")+IFERROR(X207/H207,"0")+IFERROR(X208/H208,"0")+IFERROR(X209/H209,"0")</f>
        <v>25</v>
      </c>
      <c r="Y210" s="382">
        <f>IFERROR(IF(Y204="",0,Y204),"0")+IFERROR(IF(Y205="",0,Y205),"0")+IFERROR(IF(Y206="",0,Y206),"0")+IFERROR(IF(Y207="",0,Y207),"0")+IFERROR(IF(Y208="",0,Y208),"0")+IFERROR(IF(Y209="",0,Y209),"0")</f>
        <v>0.18825000000000003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60</v>
      </c>
      <c r="X211" s="382">
        <f>IFERROR(SUM(X204:X209),"0")</f>
        <v>60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119</v>
      </c>
      <c r="X223" s="381">
        <f>IFERROR(IF(W223="",0,CEILING((W223/$H223),1)*$H223),"")</f>
        <v>119.7</v>
      </c>
      <c r="Y223" s="36">
        <f>IFERROR(IF(X223=0,"",ROUNDUP(X223/H223,0)*0.00502),"")</f>
        <v>0.28614000000000001</v>
      </c>
      <c r="Z223" s="56"/>
      <c r="AA223" s="57"/>
      <c r="AE223" s="64"/>
      <c r="BB223" s="193" t="s">
        <v>1</v>
      </c>
      <c r="BL223" s="64">
        <f>IFERROR(W223*I223/H223,"0")</f>
        <v>124.66666666666667</v>
      </c>
      <c r="BM223" s="64">
        <f>IFERROR(X223*I223/H223,"0")</f>
        <v>125.4</v>
      </c>
      <c r="BN223" s="64">
        <f>IFERROR(1/J223*(W223/H223),"0")</f>
        <v>0.24216524216524218</v>
      </c>
      <c r="BO223" s="64">
        <f>IFERROR(1/J223*(X223/H223),"0")</f>
        <v>0.24358974358974361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56.666666666666664</v>
      </c>
      <c r="X225" s="382">
        <f>IFERROR(X223/H223,"0")+IFERROR(X224/H224,"0")</f>
        <v>57</v>
      </c>
      <c r="Y225" s="382">
        <f>IFERROR(IF(Y223="",0,Y223),"0")+IFERROR(IF(Y224="",0,Y224),"0")</f>
        <v>0.28614000000000001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119</v>
      </c>
      <c r="X226" s="382">
        <f>IFERROR(SUM(X223:X224),"0")</f>
        <v>119.7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80</v>
      </c>
      <c r="X274" s="381">
        <f>IFERROR(IF(W274="",0,CEILING((W274/$H274),1)*$H274),"")</f>
        <v>84</v>
      </c>
      <c r="Y274" s="36">
        <f>IFERROR(IF(X274=0,"",ROUNDUP(X274/H274,0)*0.02175),"")</f>
        <v>0.21749999999999997</v>
      </c>
      <c r="Z274" s="56"/>
      <c r="AA274" s="57"/>
      <c r="AE274" s="64"/>
      <c r="BB274" s="227" t="s">
        <v>1</v>
      </c>
      <c r="BL274" s="64">
        <f>IFERROR(W274*I274/H274,"0")</f>
        <v>85.371428571428567</v>
      </c>
      <c r="BM274" s="64">
        <f>IFERROR(X274*I274/H274,"0")</f>
        <v>89.64</v>
      </c>
      <c r="BN274" s="64">
        <f>IFERROR(1/J274*(W274/H274),"0")</f>
        <v>0.17006802721088435</v>
      </c>
      <c r="BO274" s="64">
        <f>IFERROR(1/J274*(X274/H274),"0")</f>
        <v>0.17857142857142855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240</v>
      </c>
      <c r="X275" s="381">
        <f>IFERROR(IF(W275="",0,CEILING((W275/$H275),1)*$H275),"")</f>
        <v>241.79999999999998</v>
      </c>
      <c r="Y275" s="36">
        <f>IFERROR(IF(X275=0,"",ROUNDUP(X275/H275,0)*0.02175),"")</f>
        <v>0.6742499999999999</v>
      </c>
      <c r="Z275" s="56"/>
      <c r="AA275" s="57"/>
      <c r="AE275" s="64"/>
      <c r="BB275" s="228" t="s">
        <v>1</v>
      </c>
      <c r="BL275" s="64">
        <f>IFERROR(W275*I275/H275,"0")</f>
        <v>257.35384615384618</v>
      </c>
      <c r="BM275" s="64">
        <f>IFERROR(X275*I275/H275,"0")</f>
        <v>259.28400000000005</v>
      </c>
      <c r="BN275" s="64">
        <f>IFERROR(1/J275*(W275/H275),"0")</f>
        <v>0.54945054945054939</v>
      </c>
      <c r="BO275" s="64">
        <f>IFERROR(1/J275*(X275/H275),"0")</f>
        <v>0.55357142857142849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40.293040293040292</v>
      </c>
      <c r="X277" s="382">
        <f>IFERROR(X274/H274,"0")+IFERROR(X275/H275,"0")+IFERROR(X276/H276,"0")</f>
        <v>41</v>
      </c>
      <c r="Y277" s="382">
        <f>IFERROR(IF(Y274="",0,Y274),"0")+IFERROR(IF(Y275="",0,Y275),"0")+IFERROR(IF(Y276="",0,Y276),"0")</f>
        <v>0.89174999999999982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320</v>
      </c>
      <c r="X278" s="382">
        <f>IFERROR(SUM(X274:X276),"0")</f>
        <v>325.79999999999995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17</v>
      </c>
      <c r="X282" s="381">
        <f>IFERROR(IF(W282="",0,CEILING((W282/$H282),1)*$H282),"")</f>
        <v>17.849999999999998</v>
      </c>
      <c r="Y282" s="36">
        <f>IFERROR(IF(X282=0,"",ROUNDUP(X282/H282,0)*0.00753),"")</f>
        <v>5.271E-2</v>
      </c>
      <c r="Z282" s="56"/>
      <c r="AA282" s="57"/>
      <c r="AE282" s="64"/>
      <c r="BB282" s="232" t="s">
        <v>1</v>
      </c>
      <c r="BL282" s="64">
        <f>IFERROR(W282*I282/H282,"0")</f>
        <v>19.333333333333332</v>
      </c>
      <c r="BM282" s="64">
        <f>IFERROR(X282*I282/H282,"0")</f>
        <v>20.299999999999997</v>
      </c>
      <c r="BN282" s="64">
        <f>IFERROR(1/J282*(W282/H282),"0")</f>
        <v>4.2735042735042736E-2</v>
      </c>
      <c r="BO282" s="64">
        <f>IFERROR(1/J282*(X282/H282),"0")</f>
        <v>4.4871794871794872E-2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6.666666666666667</v>
      </c>
      <c r="X283" s="382">
        <f>IFERROR(X280/H280,"0")+IFERROR(X281/H281,"0")+IFERROR(X282/H282,"0")</f>
        <v>7</v>
      </c>
      <c r="Y283" s="382">
        <f>IFERROR(IF(Y280="",0,Y280),"0")+IFERROR(IF(Y281="",0,Y281),"0")+IFERROR(IF(Y282="",0,Y282),"0")</f>
        <v>5.271E-2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17</v>
      </c>
      <c r="X284" s="382">
        <f>IFERROR(SUM(X280:X282),"0")</f>
        <v>17.849999999999998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875</v>
      </c>
      <c r="X314" s="381">
        <f>IFERROR(IF(W314="",0,CEILING((W314/$H314),1)*$H314),"")</f>
        <v>875.7</v>
      </c>
      <c r="Y314" s="36">
        <f>IFERROR(IF(X314=0,"",ROUNDUP(X314/H314,0)*0.00753),"")</f>
        <v>3.1400100000000002</v>
      </c>
      <c r="Z314" s="56"/>
      <c r="AA314" s="57"/>
      <c r="AE314" s="64"/>
      <c r="BB314" s="247" t="s">
        <v>1</v>
      </c>
      <c r="BL314" s="64">
        <f>IFERROR(W314*I314/H314,"0")</f>
        <v>988.33333333333326</v>
      </c>
      <c r="BM314" s="64">
        <f>IFERROR(X314*I314/H314,"0")</f>
        <v>989.12400000000002</v>
      </c>
      <c r="BN314" s="64">
        <f>IFERROR(1/J314*(W314/H314),"0")</f>
        <v>2.6709401709401708</v>
      </c>
      <c r="BO314" s="64">
        <f>IFERROR(1/J314*(X314/H314),"0")</f>
        <v>2.6730769230769229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392</v>
      </c>
      <c r="X315" s="381">
        <f>IFERROR(IF(W315="",0,CEILING((W315/$H315),1)*$H315),"")</f>
        <v>392.7</v>
      </c>
      <c r="Y315" s="36">
        <f>IFERROR(IF(X315=0,"",ROUNDUP(X315/H315,0)*0.00753),"")</f>
        <v>1.40811</v>
      </c>
      <c r="Z315" s="56"/>
      <c r="AA315" s="57"/>
      <c r="AE315" s="64"/>
      <c r="BB315" s="248" t="s">
        <v>1</v>
      </c>
      <c r="BL315" s="64">
        <f>IFERROR(W315*I315/H315,"0")</f>
        <v>440.5333333333333</v>
      </c>
      <c r="BM315" s="64">
        <f>IFERROR(X315*I315/H315,"0")</f>
        <v>441.31999999999994</v>
      </c>
      <c r="BN315" s="64">
        <f>IFERROR(1/J315*(W315/H315),"0")</f>
        <v>1.1965811965811965</v>
      </c>
      <c r="BO315" s="64">
        <f>IFERROR(1/J315*(X315/H315),"0")</f>
        <v>1.1987179487179487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603.33333333333326</v>
      </c>
      <c r="X316" s="382">
        <f>IFERROR(X313/H313,"0")+IFERROR(X314/H314,"0")+IFERROR(X315/H315,"0")</f>
        <v>604</v>
      </c>
      <c r="Y316" s="382">
        <f>IFERROR(IF(Y313="",0,Y313),"0")+IFERROR(IF(Y314="",0,Y314),"0")+IFERROR(IF(Y315="",0,Y315),"0")</f>
        <v>4.5481199999999999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1267</v>
      </c>
      <c r="X317" s="382">
        <f>IFERROR(SUM(X313:X315),"0")</f>
        <v>1268.4000000000001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28.88</v>
      </c>
      <c r="X319" s="381">
        <f>IFERROR(IF(W319="",0,CEILING((W319/$H319),1)*$H319),"")</f>
        <v>29.639999999999997</v>
      </c>
      <c r="Y319" s="36">
        <f>IFERROR(IF(X319=0,"",ROUNDUP(X319/H319,0)*0.00753),"")</f>
        <v>9.7890000000000005E-2</v>
      </c>
      <c r="Z319" s="56"/>
      <c r="AA319" s="57"/>
      <c r="AE319" s="64"/>
      <c r="BB319" s="249" t="s">
        <v>1</v>
      </c>
      <c r="BL319" s="64">
        <f>IFERROR(W319*I319/H319,"0")</f>
        <v>32.325333333333333</v>
      </c>
      <c r="BM319" s="64">
        <f>IFERROR(X319*I319/H319,"0")</f>
        <v>33.176000000000002</v>
      </c>
      <c r="BN319" s="64">
        <f>IFERROR(1/J319*(W319/H319),"0")</f>
        <v>8.11965811965812E-2</v>
      </c>
      <c r="BO319" s="64">
        <f>IFERROR(1/J319*(X319/H319),"0")</f>
        <v>8.3333333333333329E-2</v>
      </c>
    </row>
    <row r="320" spans="1:67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12.666666666666668</v>
      </c>
      <c r="X320" s="382">
        <f>IFERROR(X319/H319,"0")</f>
        <v>13</v>
      </c>
      <c r="Y320" s="382">
        <f>IFERROR(IF(Y319="",0,Y319),"0")</f>
        <v>9.7890000000000005E-2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28.88</v>
      </c>
      <c r="X321" s="382">
        <f>IFERROR(SUM(X319:X319),"0")</f>
        <v>29.639999999999997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2180</v>
      </c>
      <c r="X330" s="381">
        <f t="shared" si="71"/>
        <v>2190</v>
      </c>
      <c r="Y330" s="36">
        <f>IFERROR(IF(X330=0,"",ROUNDUP(X330/H330,0)*0.02175),"")</f>
        <v>3.1755</v>
      </c>
      <c r="Z330" s="56"/>
      <c r="AA330" s="57"/>
      <c r="AE330" s="64"/>
      <c r="BB330" s="252" t="s">
        <v>1</v>
      </c>
      <c r="BL330" s="64">
        <f t="shared" si="72"/>
        <v>2249.7600000000002</v>
      </c>
      <c r="BM330" s="64">
        <f t="shared" si="73"/>
        <v>2260.0800000000004</v>
      </c>
      <c r="BN330" s="64">
        <f t="shared" si="74"/>
        <v>3.0277777777777777</v>
      </c>
      <c r="BO330" s="64">
        <f t="shared" si="75"/>
        <v>3.0416666666666665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1110</v>
      </c>
      <c r="X331" s="381">
        <f t="shared" si="71"/>
        <v>1110</v>
      </c>
      <c r="Y331" s="36">
        <f>IFERROR(IF(X331=0,"",ROUNDUP(X331/H331,0)*0.02175),"")</f>
        <v>1.6094999999999999</v>
      </c>
      <c r="Z331" s="56"/>
      <c r="AA331" s="57"/>
      <c r="AE331" s="64"/>
      <c r="BB331" s="253" t="s">
        <v>1</v>
      </c>
      <c r="BL331" s="64">
        <f t="shared" si="72"/>
        <v>1145.52</v>
      </c>
      <c r="BM331" s="64">
        <f t="shared" si="73"/>
        <v>1145.52</v>
      </c>
      <c r="BN331" s="64">
        <f t="shared" si="74"/>
        <v>1.5416666666666665</v>
      </c>
      <c r="BO331" s="64">
        <f t="shared" si="75"/>
        <v>1.5416666666666665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1000</v>
      </c>
      <c r="X334" s="381">
        <f t="shared" si="71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 t="shared" si="72"/>
        <v>1032</v>
      </c>
      <c r="BM334" s="64">
        <f t="shared" si="73"/>
        <v>1037.1600000000001</v>
      </c>
      <c r="BN334" s="64">
        <f t="shared" si="74"/>
        <v>1.3888888888888888</v>
      </c>
      <c r="BO334" s="64">
        <f t="shared" si="75"/>
        <v>1.3958333333333333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22</v>
      </c>
      <c r="X335" s="381">
        <f t="shared" si="71"/>
        <v>25</v>
      </c>
      <c r="Y335" s="36">
        <f>IFERROR(IF(X335=0,"",ROUNDUP(X335/H335,0)*0.00937),"")</f>
        <v>4.6850000000000003E-2</v>
      </c>
      <c r="Z335" s="56"/>
      <c r="AA335" s="57"/>
      <c r="AE335" s="64"/>
      <c r="BB335" s="257" t="s">
        <v>1</v>
      </c>
      <c r="BL335" s="64">
        <f t="shared" si="72"/>
        <v>22.923999999999999</v>
      </c>
      <c r="BM335" s="64">
        <f t="shared" si="73"/>
        <v>26.05</v>
      </c>
      <c r="BN335" s="64">
        <f t="shared" si="74"/>
        <v>3.6666666666666667E-2</v>
      </c>
      <c r="BO335" s="64">
        <f t="shared" si="75"/>
        <v>4.1666666666666664E-2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290.39999999999998</v>
      </c>
      <c r="X338" s="382">
        <f>IFERROR(X329/H329,"0")+IFERROR(X330/H330,"0")+IFERROR(X331/H331,"0")+IFERROR(X332/H332,"0")+IFERROR(X333/H333,"0")+IFERROR(X334/H334,"0")+IFERROR(X335/H335,"0")+IFERROR(X336/H336,"0")+IFERROR(X337/H337,"0")</f>
        <v>292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6.2891000000000004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4312</v>
      </c>
      <c r="X339" s="382">
        <f>IFERROR(SUM(X329:X337),"0")</f>
        <v>4330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1380</v>
      </c>
      <c r="X341" s="381">
        <f>IFERROR(IF(W341="",0,CEILING((W341/$H341),1)*$H341),"")</f>
        <v>1380</v>
      </c>
      <c r="Y341" s="36">
        <f>IFERROR(IF(X341=0,"",ROUNDUP(X341/H341,0)*0.02175),"")</f>
        <v>2.0009999999999999</v>
      </c>
      <c r="Z341" s="56"/>
      <c r="AA341" s="57"/>
      <c r="AE341" s="64"/>
      <c r="BB341" s="260" t="s">
        <v>1</v>
      </c>
      <c r="BL341" s="64">
        <f>IFERROR(W341*I341/H341,"0")</f>
        <v>1424.16</v>
      </c>
      <c r="BM341" s="64">
        <f>IFERROR(X341*I341/H341,"0")</f>
        <v>1424.16</v>
      </c>
      <c r="BN341" s="64">
        <f>IFERROR(1/J341*(W341/H341),"0")</f>
        <v>1.9166666666666665</v>
      </c>
      <c r="BO341" s="64">
        <f>IFERROR(1/J341*(X341/H341),"0")</f>
        <v>1.9166666666666665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92</v>
      </c>
      <c r="X345" s="382">
        <f>IFERROR(X341/H341,"0")+IFERROR(X342/H342,"0")+IFERROR(X343/H343,"0")+IFERROR(X344/H344,"0")</f>
        <v>92</v>
      </c>
      <c r="Y345" s="382">
        <f>IFERROR(IF(Y341="",0,Y341),"0")+IFERROR(IF(Y342="",0,Y342),"0")+IFERROR(IF(Y343="",0,Y343),"0")+IFERROR(IF(Y344="",0,Y344),"0")</f>
        <v>2.0009999999999999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1380</v>
      </c>
      <c r="X346" s="382">
        <f>IFERROR(SUM(X341:X344),"0")</f>
        <v>1380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48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51.470769230769235</v>
      </c>
      <c r="BM354" s="64">
        <f>IFERROR(X354*I354/H354,"0")</f>
        <v>58.548000000000009</v>
      </c>
      <c r="BN354" s="64">
        <f>IFERROR(1/J354*(W354/H354),"0")</f>
        <v>0.10989010989010989</v>
      </c>
      <c r="BO354" s="64">
        <f>IFERROR(1/J354*(X354/H354),"0")</f>
        <v>0.125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6.1538461538461542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48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30</v>
      </c>
      <c r="X359" s="381">
        <f>IFERROR(IF(W359="",0,CEILING((W359/$H359),1)*$H359),"")</f>
        <v>36</v>
      </c>
      <c r="Y359" s="36">
        <f>IFERROR(IF(X359=0,"",ROUNDUP(X359/H359,0)*0.02175),"")</f>
        <v>6.5250000000000002E-2</v>
      </c>
      <c r="Z359" s="56"/>
      <c r="AA359" s="57"/>
      <c r="AE359" s="64"/>
      <c r="BB359" s="268" t="s">
        <v>1</v>
      </c>
      <c r="BL359" s="64">
        <f>IFERROR(W359*I359/H359,"0")</f>
        <v>31.200000000000003</v>
      </c>
      <c r="BM359" s="64">
        <f>IFERROR(X359*I359/H359,"0")</f>
        <v>37.440000000000005</v>
      </c>
      <c r="BN359" s="64">
        <f>IFERROR(1/J359*(W359/H359),"0")</f>
        <v>4.4642857142857137E-2</v>
      </c>
      <c r="BO359" s="64">
        <f>IFERROR(1/J359*(X359/H359),"0")</f>
        <v>5.3571428571428568E-2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2.5</v>
      </c>
      <c r="X364" s="382">
        <f>IFERROR(X359/H359,"0")+IFERROR(X360/H360,"0")+IFERROR(X361/H361,"0")+IFERROR(X362/H362,"0")+IFERROR(X363/H363,"0")</f>
        <v>3</v>
      </c>
      <c r="Y364" s="382">
        <f>IFERROR(IF(Y359="",0,Y359),"0")+IFERROR(IF(Y360="",0,Y360),"0")+IFERROR(IF(Y361="",0,Y361),"0")+IFERROR(IF(Y362="",0,Y362),"0")+IFERROR(IF(Y363="",0,Y363),"0")</f>
        <v>6.5250000000000002E-2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30</v>
      </c>
      <c r="X365" s="382">
        <f>IFERROR(SUM(X359:X363),"0")</f>
        <v>36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40</v>
      </c>
      <c r="X390" s="381">
        <f t="shared" ref="X390:X402" si="76">IFERROR(IF(W390="",0,CEILING((W390/$H390),1)*$H390),"")</f>
        <v>42</v>
      </c>
      <c r="Y390" s="36">
        <f>IFERROR(IF(X390=0,"",ROUNDUP(X390/H390,0)*0.00753),"")</f>
        <v>7.5300000000000006E-2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42.190476190476183</v>
      </c>
      <c r="BM390" s="64">
        <f t="shared" ref="BM390:BM402" si="78">IFERROR(X390*I390/H390,"0")</f>
        <v>44.3</v>
      </c>
      <c r="BN390" s="64">
        <f t="shared" ref="BN390:BN402" si="79">IFERROR(1/J390*(W390/H390),"0")</f>
        <v>6.1050061050061048E-2</v>
      </c>
      <c r="BO390" s="64">
        <f t="shared" ref="BO390:BO402" si="80">IFERROR(1/J390*(X390/H390),"0")</f>
        <v>6.4102564102564097E-2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81.2</v>
      </c>
      <c r="X393" s="381">
        <f t="shared" si="76"/>
        <v>82.32</v>
      </c>
      <c r="Y393" s="36">
        <f>IFERROR(IF(X393=0,"",ROUNDUP(X393/H393,0)*0.00753),"")</f>
        <v>0.36897000000000002</v>
      </c>
      <c r="Z393" s="56"/>
      <c r="AA393" s="57"/>
      <c r="AE393" s="64"/>
      <c r="BB393" s="285" t="s">
        <v>1</v>
      </c>
      <c r="BL393" s="64">
        <f t="shared" si="77"/>
        <v>125.66666666666667</v>
      </c>
      <c r="BM393" s="64">
        <f t="shared" si="78"/>
        <v>127.39999999999999</v>
      </c>
      <c r="BN393" s="64">
        <f t="shared" si="79"/>
        <v>0.30982905982905984</v>
      </c>
      <c r="BO393" s="64">
        <f t="shared" si="80"/>
        <v>0.3141025641025641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30.1</v>
      </c>
      <c r="X395" s="381">
        <f t="shared" si="76"/>
        <v>31.5</v>
      </c>
      <c r="Y395" s="36">
        <f t="shared" si="81"/>
        <v>7.5300000000000006E-2</v>
      </c>
      <c r="Z395" s="56"/>
      <c r="AA395" s="57"/>
      <c r="AE395" s="64"/>
      <c r="BB395" s="287" t="s">
        <v>1</v>
      </c>
      <c r="BL395" s="64">
        <f t="shared" si="77"/>
        <v>31.963333333333335</v>
      </c>
      <c r="BM395" s="64">
        <f t="shared" si="78"/>
        <v>33.450000000000003</v>
      </c>
      <c r="BN395" s="64">
        <f t="shared" si="79"/>
        <v>6.125356125356126E-2</v>
      </c>
      <c r="BO395" s="64">
        <f t="shared" si="80"/>
        <v>6.4102564102564111E-2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17.5</v>
      </c>
      <c r="X397" s="381">
        <f t="shared" si="76"/>
        <v>18.900000000000002</v>
      </c>
      <c r="Y397" s="36">
        <f t="shared" si="81"/>
        <v>4.5179999999999998E-2</v>
      </c>
      <c r="Z397" s="56"/>
      <c r="AA397" s="57"/>
      <c r="AE397" s="64"/>
      <c r="BB397" s="289" t="s">
        <v>1</v>
      </c>
      <c r="BL397" s="64">
        <f t="shared" si="77"/>
        <v>18.583333333333332</v>
      </c>
      <c r="BM397" s="64">
        <f t="shared" si="78"/>
        <v>20.07</v>
      </c>
      <c r="BN397" s="64">
        <f t="shared" si="79"/>
        <v>3.5612535612535613E-2</v>
      </c>
      <c r="BO397" s="64">
        <f t="shared" si="80"/>
        <v>3.8461538461538464E-2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38.5</v>
      </c>
      <c r="X401" s="381">
        <f t="shared" si="76"/>
        <v>39.9</v>
      </c>
      <c r="Y401" s="36">
        <f t="shared" si="81"/>
        <v>9.5380000000000006E-2</v>
      </c>
      <c r="Z401" s="56"/>
      <c r="AA401" s="57"/>
      <c r="AE401" s="64"/>
      <c r="BB401" s="293" t="s">
        <v>1</v>
      </c>
      <c r="BL401" s="64">
        <f t="shared" si="77"/>
        <v>40.883333333333333</v>
      </c>
      <c r="BM401" s="64">
        <f t="shared" si="78"/>
        <v>42.36999999999999</v>
      </c>
      <c r="BN401" s="64">
        <f t="shared" si="79"/>
        <v>7.8347578347578356E-2</v>
      </c>
      <c r="BO401" s="64">
        <f t="shared" si="80"/>
        <v>8.11965811965812E-2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120.28571428571426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124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0.82579000000000014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297.29999999999995</v>
      </c>
      <c r="X404" s="382">
        <f>IFERROR(SUM(X390:X402),"0")</f>
        <v>307.02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3.3</v>
      </c>
      <c r="X418" s="381">
        <f>IFERROR(IF(W418="",0,CEILING((W418/$H418),1)*$H418),"")</f>
        <v>3.96</v>
      </c>
      <c r="Y418" s="36">
        <f>IFERROR(IF(X418=0,"",ROUNDUP(X418/H418,0)*0.00627),"")</f>
        <v>1.881E-2</v>
      </c>
      <c r="Z418" s="56"/>
      <c r="AA418" s="57"/>
      <c r="AE418" s="64"/>
      <c r="BB418" s="301" t="s">
        <v>1</v>
      </c>
      <c r="BL418" s="64">
        <f>IFERROR(W418*I418/H418,"0")</f>
        <v>4.6999999999999993</v>
      </c>
      <c r="BM418" s="64">
        <f>IFERROR(X418*I418/H418,"0")</f>
        <v>5.64</v>
      </c>
      <c r="BN418" s="64">
        <f>IFERROR(1/J418*(W418/H418),"0")</f>
        <v>1.2499999999999997E-2</v>
      </c>
      <c r="BO418" s="64">
        <f>IFERROR(1/J418*(X418/H418),"0")</f>
        <v>1.4999999999999999E-2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2.4999999999999996</v>
      </c>
      <c r="X419" s="382">
        <f>IFERROR(X416/H416,"0")+IFERROR(X417/H417,"0")+IFERROR(X418/H418,"0")</f>
        <v>3</v>
      </c>
      <c r="Y419" s="382">
        <f>IFERROR(IF(Y416="",0,Y416),"0")+IFERROR(IF(Y417="",0,Y417),"0")+IFERROR(IF(Y418="",0,Y418),"0")</f>
        <v>1.881E-2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3.3</v>
      </c>
      <c r="X420" s="382">
        <f>IFERROR(SUM(X416:X418),"0")</f>
        <v>3.96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90</v>
      </c>
      <c r="X428" s="381">
        <f t="shared" ref="X428:X434" si="82">IFERROR(IF(W428="",0,CEILING((W428/$H428),1)*$H428),"")</f>
        <v>92.4</v>
      </c>
      <c r="Y428" s="36">
        <f>IFERROR(IF(X428=0,"",ROUNDUP(X428/H428,0)*0.00753),"")</f>
        <v>0.16566</v>
      </c>
      <c r="Z428" s="56"/>
      <c r="AA428" s="57"/>
      <c r="AE428" s="64"/>
      <c r="BB428" s="304" t="s">
        <v>1</v>
      </c>
      <c r="BL428" s="64">
        <f t="shared" ref="BL428:BL434" si="83">IFERROR(W428*I428/H428,"0")</f>
        <v>94.928571428571416</v>
      </c>
      <c r="BM428" s="64">
        <f t="shared" ref="BM428:BM434" si="84">IFERROR(X428*I428/H428,"0")</f>
        <v>97.46</v>
      </c>
      <c r="BN428" s="64">
        <f t="shared" ref="BN428:BN434" si="85">IFERROR(1/J428*(W428/H428),"0")</f>
        <v>0.13736263736263735</v>
      </c>
      <c r="BO428" s="64">
        <f t="shared" ref="BO428:BO434" si="86">IFERROR(1/J428*(X428/H428),"0")</f>
        <v>0.14102564102564102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17.5</v>
      </c>
      <c r="X433" s="381">
        <f t="shared" si="82"/>
        <v>18.900000000000002</v>
      </c>
      <c r="Y433" s="36">
        <f>IFERROR(IF(X433=0,"",ROUNDUP(X433/H433,0)*0.00502),"")</f>
        <v>4.5179999999999998E-2</v>
      </c>
      <c r="Z433" s="56"/>
      <c r="AA433" s="57"/>
      <c r="AE433" s="64"/>
      <c r="BB433" s="309" t="s">
        <v>1</v>
      </c>
      <c r="BL433" s="64">
        <f t="shared" si="83"/>
        <v>18.583333333333332</v>
      </c>
      <c r="BM433" s="64">
        <f t="shared" si="84"/>
        <v>20.07</v>
      </c>
      <c r="BN433" s="64">
        <f t="shared" si="85"/>
        <v>3.5612535612535613E-2</v>
      </c>
      <c r="BO433" s="64">
        <f t="shared" si="86"/>
        <v>3.8461538461538464E-2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29.761904761904759</v>
      </c>
      <c r="X435" s="382">
        <f>IFERROR(X428/H428,"0")+IFERROR(X429/H429,"0")+IFERROR(X430/H430,"0")+IFERROR(X431/H431,"0")+IFERROR(X432/H432,"0")+IFERROR(X433/H433,"0")+IFERROR(X434/H434,"0")</f>
        <v>31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0.21084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107.5</v>
      </c>
      <c r="X436" s="382">
        <f>IFERROR(SUM(X428:X434),"0")</f>
        <v>111.30000000000001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60</v>
      </c>
      <c r="X461" s="381">
        <f t="shared" ref="X461:X472" si="87">IFERROR(IF(W461="",0,CEILING((W461/$H461),1)*$H461),"")</f>
        <v>63.36</v>
      </c>
      <c r="Y461" s="36">
        <f t="shared" ref="Y461:Y467" si="88">IFERROR(IF(X461=0,"",ROUNDUP(X461/H461,0)*0.01196),"")</f>
        <v>0.14352000000000001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64.090909090909079</v>
      </c>
      <c r="BM461" s="64">
        <f t="shared" ref="BM461:BM472" si="90">IFERROR(X461*I461/H461,"0")</f>
        <v>67.679999999999993</v>
      </c>
      <c r="BN461" s="64">
        <f t="shared" ref="BN461:BN472" si="91">IFERROR(1/J461*(W461/H461),"0")</f>
        <v>0.10926573426573427</v>
      </c>
      <c r="BO461" s="64">
        <f t="shared" ref="BO461:BO472" si="92">IFERROR(1/J461*(X461/H461),"0")</f>
        <v>0.11538461538461539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210</v>
      </c>
      <c r="X463" s="381">
        <f t="shared" si="87"/>
        <v>211.20000000000002</v>
      </c>
      <c r="Y463" s="36">
        <f t="shared" si="88"/>
        <v>0.47839999999999999</v>
      </c>
      <c r="Z463" s="56"/>
      <c r="AA463" s="57"/>
      <c r="AE463" s="64"/>
      <c r="BB463" s="320" t="s">
        <v>1</v>
      </c>
      <c r="BL463" s="64">
        <f t="shared" si="89"/>
        <v>224.31818181818178</v>
      </c>
      <c r="BM463" s="64">
        <f t="shared" si="90"/>
        <v>225.60000000000002</v>
      </c>
      <c r="BN463" s="64">
        <f t="shared" si="91"/>
        <v>0.38243006993006995</v>
      </c>
      <c r="BO463" s="64">
        <f t="shared" si="92"/>
        <v>0.38461538461538464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180</v>
      </c>
      <c r="X466" s="381">
        <f t="shared" si="87"/>
        <v>184.8</v>
      </c>
      <c r="Y466" s="36">
        <f t="shared" si="88"/>
        <v>0.41860000000000003</v>
      </c>
      <c r="Z466" s="56"/>
      <c r="AA466" s="57"/>
      <c r="AE466" s="64"/>
      <c r="BB466" s="323" t="s">
        <v>1</v>
      </c>
      <c r="BL466" s="64">
        <f t="shared" si="89"/>
        <v>192.27272727272725</v>
      </c>
      <c r="BM466" s="64">
        <f t="shared" si="90"/>
        <v>197.39999999999998</v>
      </c>
      <c r="BN466" s="64">
        <f t="shared" si="91"/>
        <v>0.32779720279720276</v>
      </c>
      <c r="BO466" s="64">
        <f t="shared" si="92"/>
        <v>0.33653846153846156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24</v>
      </c>
      <c r="X468" s="381">
        <f t="shared" si="87"/>
        <v>25.2</v>
      </c>
      <c r="Y468" s="36">
        <f>IFERROR(IF(X468=0,"",ROUNDUP(X468/H468,0)*0.00937),"")</f>
        <v>6.5589999999999996E-2</v>
      </c>
      <c r="Z468" s="56"/>
      <c r="AA468" s="57"/>
      <c r="AE468" s="64"/>
      <c r="BB468" s="325" t="s">
        <v>1</v>
      </c>
      <c r="BL468" s="64">
        <f t="shared" si="89"/>
        <v>25.599999999999998</v>
      </c>
      <c r="BM468" s="64">
        <f t="shared" si="90"/>
        <v>26.88</v>
      </c>
      <c r="BN468" s="64">
        <f t="shared" si="91"/>
        <v>5.5555555555555552E-2</v>
      </c>
      <c r="BO468" s="64">
        <f t="shared" si="92"/>
        <v>5.8333333333333334E-2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24</v>
      </c>
      <c r="X472" s="381">
        <f t="shared" si="87"/>
        <v>25.2</v>
      </c>
      <c r="Y472" s="36">
        <f>IFERROR(IF(X472=0,"",ROUNDUP(X472/H472,0)*0.00937),"")</f>
        <v>6.5589999999999996E-2</v>
      </c>
      <c r="Z472" s="56"/>
      <c r="AA472" s="57"/>
      <c r="AE472" s="64"/>
      <c r="BB472" s="329" t="s">
        <v>1</v>
      </c>
      <c r="BL472" s="64">
        <f t="shared" si="89"/>
        <v>25.599999999999998</v>
      </c>
      <c r="BM472" s="64">
        <f t="shared" si="90"/>
        <v>26.88</v>
      </c>
      <c r="BN472" s="64">
        <f t="shared" si="91"/>
        <v>5.5555555555555552E-2</v>
      </c>
      <c r="BO472" s="64">
        <f t="shared" si="92"/>
        <v>5.8333333333333334E-2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98.560606060606062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101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1.1717000000000002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498</v>
      </c>
      <c r="X474" s="382">
        <f>IFERROR(SUM(X461:X472),"0")</f>
        <v>509.76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130</v>
      </c>
      <c r="X476" s="381">
        <f>IFERROR(IF(W476="",0,CEILING((W476/$H476),1)*$H476),"")</f>
        <v>132</v>
      </c>
      <c r="Y476" s="36">
        <f>IFERROR(IF(X476=0,"",ROUNDUP(X476/H476,0)*0.01196),"")</f>
        <v>0.29899999999999999</v>
      </c>
      <c r="Z476" s="56"/>
      <c r="AA476" s="57"/>
      <c r="AE476" s="64"/>
      <c r="BB476" s="330" t="s">
        <v>1</v>
      </c>
      <c r="BL476" s="64">
        <f>IFERROR(W476*I476/H476,"0")</f>
        <v>138.86363636363635</v>
      </c>
      <c r="BM476" s="64">
        <f>IFERROR(X476*I476/H476,"0")</f>
        <v>140.99999999999997</v>
      </c>
      <c r="BN476" s="64">
        <f>IFERROR(1/J476*(W476/H476),"0")</f>
        <v>0.23674242424242425</v>
      </c>
      <c r="BO476" s="64">
        <f>IFERROR(1/J476*(X476/H476),"0")</f>
        <v>0.24038461538461539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24.621212121212121</v>
      </c>
      <c r="X478" s="382">
        <f>IFERROR(X476/H476,"0")+IFERROR(X477/H477,"0")</f>
        <v>25</v>
      </c>
      <c r="Y478" s="382">
        <f>IFERROR(IF(Y476="",0,Y476),"0")+IFERROR(IF(Y477="",0,Y477),"0")</f>
        <v>0.29899999999999999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130</v>
      </c>
      <c r="X479" s="382">
        <f>IFERROR(SUM(X476:X477),"0")</f>
        <v>132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</v>
      </c>
      <c r="X481" s="381">
        <f t="shared" ref="X481:X486" si="93">IFERROR(IF(W481="",0,CEILING((W481/$H481),1)*$H481),"")</f>
        <v>31.68</v>
      </c>
      <c r="Y481" s="36">
        <f>IFERROR(IF(X481=0,"",ROUNDUP(X481/H481,0)*0.01196),"")</f>
        <v>7.1760000000000004E-2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32.04545454545454</v>
      </c>
      <c r="BM481" s="64">
        <f t="shared" ref="BM481:BM486" si="95">IFERROR(X481*I481/H481,"0")</f>
        <v>33.839999999999996</v>
      </c>
      <c r="BN481" s="64">
        <f t="shared" ref="BN481:BN486" si="96">IFERROR(1/J481*(W481/H481),"0")</f>
        <v>5.4632867132867136E-2</v>
      </c>
      <c r="BO481" s="64">
        <f t="shared" ref="BO481:BO486" si="97">IFERROR(1/J481*(X481/H481),"0")</f>
        <v>5.7692307692307696E-2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12.818181818181817</v>
      </c>
      <c r="BM482" s="64">
        <f t="shared" si="95"/>
        <v>16.919999999999998</v>
      </c>
      <c r="BN482" s="64">
        <f t="shared" si="96"/>
        <v>2.1853146853146852E-2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78</v>
      </c>
      <c r="X483" s="381">
        <f t="shared" si="93"/>
        <v>79.2</v>
      </c>
      <c r="Y483" s="36">
        <f>IFERROR(IF(X483=0,"",ROUNDUP(X483/H483,0)*0.01196),"")</f>
        <v>0.1794</v>
      </c>
      <c r="Z483" s="56"/>
      <c r="AA483" s="57"/>
      <c r="AE483" s="64"/>
      <c r="BB483" s="334" t="s">
        <v>1</v>
      </c>
      <c r="BL483" s="64">
        <f t="shared" si="94"/>
        <v>83.318181818181813</v>
      </c>
      <c r="BM483" s="64">
        <f t="shared" si="95"/>
        <v>84.6</v>
      </c>
      <c r="BN483" s="64">
        <f t="shared" si="96"/>
        <v>0.14204545454545453</v>
      </c>
      <c r="BO483" s="64">
        <f t="shared" si="97"/>
        <v>0.14423076923076925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24</v>
      </c>
      <c r="X485" s="381">
        <f t="shared" si="93"/>
        <v>25.2</v>
      </c>
      <c r="Y485" s="36">
        <f>IFERROR(IF(X485=0,"",ROUNDUP(X485/H485,0)*0.00937),"")</f>
        <v>6.5589999999999996E-2</v>
      </c>
      <c r="Z485" s="56"/>
      <c r="AA485" s="57"/>
      <c r="AE485" s="64"/>
      <c r="BB485" s="336" t="s">
        <v>1</v>
      </c>
      <c r="BL485" s="64">
        <f t="shared" si="94"/>
        <v>25.4</v>
      </c>
      <c r="BM485" s="64">
        <f t="shared" si="95"/>
        <v>26.669999999999998</v>
      </c>
      <c r="BN485" s="64">
        <f t="shared" si="96"/>
        <v>5.5555555555555552E-2</v>
      </c>
      <c r="BO485" s="64">
        <f t="shared" si="97"/>
        <v>5.8333333333333334E-2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24</v>
      </c>
      <c r="X486" s="381">
        <f t="shared" si="93"/>
        <v>25.2</v>
      </c>
      <c r="Y486" s="36">
        <f>IFERROR(IF(X486=0,"",ROUNDUP(X486/H486,0)*0.00937),"")</f>
        <v>6.5589999999999996E-2</v>
      </c>
      <c r="Z486" s="56"/>
      <c r="AA486" s="57"/>
      <c r="AE486" s="64"/>
      <c r="BB486" s="337" t="s">
        <v>1</v>
      </c>
      <c r="BL486" s="64">
        <f t="shared" si="94"/>
        <v>25.4</v>
      </c>
      <c r="BM486" s="64">
        <f t="shared" si="95"/>
        <v>26.669999999999998</v>
      </c>
      <c r="BN486" s="64">
        <f t="shared" si="96"/>
        <v>5.5555555555555552E-2</v>
      </c>
      <c r="BO486" s="64">
        <f t="shared" si="97"/>
        <v>5.8333333333333334E-2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36.060606060606055</v>
      </c>
      <c r="X487" s="382">
        <f>IFERROR(X481/H481,"0")+IFERROR(X482/H482,"0")+IFERROR(X483/H483,"0")+IFERROR(X484/H484,"0")+IFERROR(X485/H485,"0")+IFERROR(X486/H486,"0")</f>
        <v>38</v>
      </c>
      <c r="Y487" s="382">
        <f>IFERROR(IF(Y481="",0,Y481),"0")+IFERROR(IF(Y482="",0,Y482),"0")+IFERROR(IF(Y483="",0,Y483),"0")+IFERROR(IF(Y484="",0,Y484),"0")+IFERROR(IF(Y485="",0,Y485),"0")+IFERROR(IF(Y486="",0,Y486),"0")</f>
        <v>0.41821999999999998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168</v>
      </c>
      <c r="X488" s="382">
        <f>IFERROR(SUM(X481:X486),"0")</f>
        <v>177.11999999999998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12709.579999999998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12868.15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13487.834468719024</v>
      </c>
      <c r="X546" s="382">
        <f>IFERROR(SUM(BM22:BM542),"0")</f>
        <v>13656.401999999998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14087.834468719024</v>
      </c>
      <c r="X548" s="382">
        <f>GrossWeightTotalR+PalletQtyTotalR*25</f>
        <v>14256.401999999998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2428.9958900614074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2457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27.292100000000001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64.800000000000011</v>
      </c>
      <c r="D555" s="46">
        <f>IFERROR(X57*1,"0")+IFERROR(X58*1,"0")+IFERROR(X59*1,"0")+IFERROR(X60*1,"0")</f>
        <v>468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1097.4000000000001</v>
      </c>
      <c r="F555" s="46">
        <f>IFERROR(X134*1,"0")+IFERROR(X135*1,"0")+IFERROR(X136*1,"0")+IFERROR(X137*1,"0")+IFERROR(X138*1,"0")</f>
        <v>310.5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268.8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1652.6999999999998</v>
      </c>
      <c r="J555" s="46">
        <f>IFERROR(X214*1,"0")+IFERROR(X215*1,"0")+IFERROR(X216*1,"0")+IFERROR(X217*1,"0")+IFERROR(X218*1,"0")+IFERROR(X219*1,"0")+IFERROR(X223*1,"0")+IFERROR(X224*1,"0")</f>
        <v>119.7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343.65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343.65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1298.0400000000002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5764.6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310.97999999999996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111.30000000000001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818.88000000000011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202.79999999999998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18,00"/>
        <filter val="1 110,00"/>
        <filter val="1 267,00"/>
        <filter val="1 380,00"/>
        <filter val="100,00"/>
        <filter val="102,41"/>
        <filter val="105,24"/>
        <filter val="107,50"/>
        <filter val="112,00"/>
        <filter val="116,00"/>
        <filter val="119,00"/>
        <filter val="12 709,58"/>
        <filter val="12,00"/>
        <filter val="12,67"/>
        <filter val="120,29"/>
        <filter val="126,67"/>
        <filter val="13 487,83"/>
        <filter val="130,00"/>
        <filter val="14 087,83"/>
        <filter val="168,00"/>
        <filter val="17,00"/>
        <filter val="17,50"/>
        <filter val="170,00"/>
        <filter val="180,00"/>
        <filter val="188,00"/>
        <filter val="190,00"/>
        <filter val="2 180,00"/>
        <filter val="2 429,00"/>
        <filter val="2,50"/>
        <filter val="200,00"/>
        <filter val="202,50"/>
        <filter val="210,00"/>
        <filter val="213,00"/>
        <filter val="22,00"/>
        <filter val="220,00"/>
        <filter val="24"/>
        <filter val="24,00"/>
        <filter val="24,62"/>
        <filter val="240,00"/>
        <filter val="25,00"/>
        <filter val="25,64"/>
        <filter val="252,00"/>
        <filter val="266,00"/>
        <filter val="28,88"/>
        <filter val="29,76"/>
        <filter val="290,40"/>
        <filter val="297,30"/>
        <filter val="3,30"/>
        <filter val="30,00"/>
        <filter val="30,10"/>
        <filter val="302,80"/>
        <filter val="320,00"/>
        <filter val="351,80"/>
        <filter val="36,00"/>
        <filter val="36,06"/>
        <filter val="38,50"/>
        <filter val="392,00"/>
        <filter val="4 312,00"/>
        <filter val="40,00"/>
        <filter val="40,29"/>
        <filter val="403,05"/>
        <filter val="42,00"/>
        <filter val="462,00"/>
        <filter val="48,00"/>
        <filter val="498,00"/>
        <filter val="5,56"/>
        <filter val="52,00"/>
        <filter val="553,00"/>
        <filter val="56,67"/>
        <filter val="56,86"/>
        <filter val="6,15"/>
        <filter val="6,67"/>
        <filter val="60,00"/>
        <filter val="603,33"/>
        <filter val="650,00"/>
        <filter val="7,14"/>
        <filter val="70,00"/>
        <filter val="73,52"/>
        <filter val="75,44"/>
        <filter val="78,00"/>
        <filter val="80,00"/>
        <filter val="81,20"/>
        <filter val="82,80"/>
        <filter val="85,50"/>
        <filter val="875,00"/>
        <filter val="90,00"/>
        <filter val="91,80"/>
        <filter val="92,00"/>
        <filter val="98,56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