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E1874AB-6C67-43A5-BF1C-3B1C5FAD6A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M481" i="1"/>
  <c r="BL481" i="1"/>
  <c r="Y481" i="1"/>
  <c r="X481" i="1"/>
  <c r="X487" i="1" s="1"/>
  <c r="O481" i="1"/>
  <c r="W479" i="1"/>
  <c r="W478" i="1"/>
  <c r="BO477" i="1"/>
  <c r="BN477" i="1"/>
  <c r="BM477" i="1"/>
  <c r="BL477" i="1"/>
  <c r="Y477" i="1"/>
  <c r="X477" i="1"/>
  <c r="O477" i="1"/>
  <c r="BN476" i="1"/>
  <c r="BL476" i="1"/>
  <c r="X476" i="1"/>
  <c r="X479" i="1" s="1"/>
  <c r="O476" i="1"/>
  <c r="W474" i="1"/>
  <c r="W473" i="1"/>
  <c r="BN472" i="1"/>
  <c r="BL472" i="1"/>
  <c r="X472" i="1"/>
  <c r="BO472" i="1" s="1"/>
  <c r="O472" i="1"/>
  <c r="BO471" i="1"/>
  <c r="BN471" i="1"/>
  <c r="BM471" i="1"/>
  <c r="BL471" i="1"/>
  <c r="Y471" i="1"/>
  <c r="X471" i="1"/>
  <c r="O471" i="1"/>
  <c r="BN470" i="1"/>
  <c r="BL470" i="1"/>
  <c r="X470" i="1"/>
  <c r="BO470" i="1" s="1"/>
  <c r="O470" i="1"/>
  <c r="BO469" i="1"/>
  <c r="BN469" i="1"/>
  <c r="BM469" i="1"/>
  <c r="BL469" i="1"/>
  <c r="Y469" i="1"/>
  <c r="X469" i="1"/>
  <c r="O469" i="1"/>
  <c r="BN468" i="1"/>
  <c r="BL468" i="1"/>
  <c r="X468" i="1"/>
  <c r="BO468" i="1" s="1"/>
  <c r="O468" i="1"/>
  <c r="BO467" i="1"/>
  <c r="BN467" i="1"/>
  <c r="BM467" i="1"/>
  <c r="BL467" i="1"/>
  <c r="Y467" i="1"/>
  <c r="X467" i="1"/>
  <c r="O467" i="1"/>
  <c r="BN466" i="1"/>
  <c r="BL466" i="1"/>
  <c r="X466" i="1"/>
  <c r="BO466" i="1" s="1"/>
  <c r="O466" i="1"/>
  <c r="BO465" i="1"/>
  <c r="BN465" i="1"/>
  <c r="BM465" i="1"/>
  <c r="BL465" i="1"/>
  <c r="Y465" i="1"/>
  <c r="X465" i="1"/>
  <c r="O465" i="1"/>
  <c r="BN464" i="1"/>
  <c r="BL464" i="1"/>
  <c r="X464" i="1"/>
  <c r="BO464" i="1" s="1"/>
  <c r="O464" i="1"/>
  <c r="BO463" i="1"/>
  <c r="BN463" i="1"/>
  <c r="BM463" i="1"/>
  <c r="BL463" i="1"/>
  <c r="Y463" i="1"/>
  <c r="X463" i="1"/>
  <c r="O463" i="1"/>
  <c r="BN462" i="1"/>
  <c r="BL462" i="1"/>
  <c r="X462" i="1"/>
  <c r="BO462" i="1" s="1"/>
  <c r="O462" i="1"/>
  <c r="BO461" i="1"/>
  <c r="BN461" i="1"/>
  <c r="BM461" i="1"/>
  <c r="BL461" i="1"/>
  <c r="Y461" i="1"/>
  <c r="X461" i="1"/>
  <c r="W555" i="1" s="1"/>
  <c r="O461" i="1"/>
  <c r="W457" i="1"/>
  <c r="X456" i="1"/>
  <c r="W456" i="1"/>
  <c r="BO455" i="1"/>
  <c r="BN455" i="1"/>
  <c r="BM455" i="1"/>
  <c r="BL455" i="1"/>
  <c r="Y455" i="1"/>
  <c r="Y456" i="1" s="1"/>
  <c r="X455" i="1"/>
  <c r="V555" i="1" s="1"/>
  <c r="O455" i="1"/>
  <c r="W452" i="1"/>
  <c r="W451" i="1"/>
  <c r="BO450" i="1"/>
  <c r="BN450" i="1"/>
  <c r="BM450" i="1"/>
  <c r="BL450" i="1"/>
  <c r="Y450" i="1"/>
  <c r="X450" i="1"/>
  <c r="O450" i="1"/>
  <c r="BN449" i="1"/>
  <c r="BL449" i="1"/>
  <c r="X449" i="1"/>
  <c r="BO449" i="1" s="1"/>
  <c r="O449" i="1"/>
  <c r="BO448" i="1"/>
  <c r="BN448" i="1"/>
  <c r="BM448" i="1"/>
  <c r="BL448" i="1"/>
  <c r="Y448" i="1"/>
  <c r="X448" i="1"/>
  <c r="X452" i="1" s="1"/>
  <c r="O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X441" i="1" s="1"/>
  <c r="O438" i="1"/>
  <c r="W436" i="1"/>
  <c r="W435" i="1"/>
  <c r="BN434" i="1"/>
  <c r="BL434" i="1"/>
  <c r="X434" i="1"/>
  <c r="BO434" i="1" s="1"/>
  <c r="O434" i="1"/>
  <c r="BO433" i="1"/>
  <c r="BN433" i="1"/>
  <c r="BM433" i="1"/>
  <c r="BL433" i="1"/>
  <c r="Y433" i="1"/>
  <c r="X433" i="1"/>
  <c r="O433" i="1"/>
  <c r="BN432" i="1"/>
  <c r="BL432" i="1"/>
  <c r="X432" i="1"/>
  <c r="BO432" i="1" s="1"/>
  <c r="O432" i="1"/>
  <c r="BO431" i="1"/>
  <c r="BN431" i="1"/>
  <c r="BM431" i="1"/>
  <c r="BL431" i="1"/>
  <c r="Y431" i="1"/>
  <c r="X431" i="1"/>
  <c r="O431" i="1"/>
  <c r="BN430" i="1"/>
  <c r="BL430" i="1"/>
  <c r="X430" i="1"/>
  <c r="BO430" i="1" s="1"/>
  <c r="O430" i="1"/>
  <c r="BO429" i="1"/>
  <c r="BN429" i="1"/>
  <c r="BM429" i="1"/>
  <c r="BL429" i="1"/>
  <c r="Y429" i="1"/>
  <c r="X429" i="1"/>
  <c r="O429" i="1"/>
  <c r="BN428" i="1"/>
  <c r="BL428" i="1"/>
  <c r="X428" i="1"/>
  <c r="X435" i="1" s="1"/>
  <c r="O428" i="1"/>
  <c r="W426" i="1"/>
  <c r="W425" i="1"/>
  <c r="BN424" i="1"/>
  <c r="BL424" i="1"/>
  <c r="X424" i="1"/>
  <c r="BO424" i="1" s="1"/>
  <c r="O424" i="1"/>
  <c r="BO423" i="1"/>
  <c r="BN423" i="1"/>
  <c r="BM423" i="1"/>
  <c r="BL423" i="1"/>
  <c r="Y423" i="1"/>
  <c r="X423" i="1"/>
  <c r="O423" i="1"/>
  <c r="W420" i="1"/>
  <c r="W419" i="1"/>
  <c r="BO418" i="1"/>
  <c r="BN418" i="1"/>
  <c r="BM418" i="1"/>
  <c r="BL418" i="1"/>
  <c r="Y418" i="1"/>
  <c r="X418" i="1"/>
  <c r="O418" i="1"/>
  <c r="BN417" i="1"/>
  <c r="BL417" i="1"/>
  <c r="X417" i="1"/>
  <c r="BO417" i="1" s="1"/>
  <c r="O417" i="1"/>
  <c r="BO416" i="1"/>
  <c r="BN416" i="1"/>
  <c r="BM416" i="1"/>
  <c r="BL416" i="1"/>
  <c r="Y416" i="1"/>
  <c r="X416" i="1"/>
  <c r="X420" i="1" s="1"/>
  <c r="O416" i="1"/>
  <c r="W414" i="1"/>
  <c r="X413" i="1"/>
  <c r="W413" i="1"/>
  <c r="BO412" i="1"/>
  <c r="BN412" i="1"/>
  <c r="BM412" i="1"/>
  <c r="BL412" i="1"/>
  <c r="Y412" i="1"/>
  <c r="Y413" i="1" s="1"/>
  <c r="X412" i="1"/>
  <c r="X414" i="1" s="1"/>
  <c r="O412" i="1"/>
  <c r="W410" i="1"/>
  <c r="W409" i="1"/>
  <c r="BO408" i="1"/>
  <c r="BN408" i="1"/>
  <c r="BM408" i="1"/>
  <c r="BL408" i="1"/>
  <c r="Y408" i="1"/>
  <c r="X408" i="1"/>
  <c r="O408" i="1"/>
  <c r="BN407" i="1"/>
  <c r="BL407" i="1"/>
  <c r="X407" i="1"/>
  <c r="BO407" i="1" s="1"/>
  <c r="O407" i="1"/>
  <c r="BO406" i="1"/>
  <c r="BN406" i="1"/>
  <c r="BM406" i="1"/>
  <c r="BL406" i="1"/>
  <c r="Y406" i="1"/>
  <c r="X406" i="1"/>
  <c r="X410" i="1" s="1"/>
  <c r="O406" i="1"/>
  <c r="W404" i="1"/>
  <c r="W403" i="1"/>
  <c r="BO402" i="1"/>
  <c r="BN402" i="1"/>
  <c r="BM402" i="1"/>
  <c r="BL402" i="1"/>
  <c r="Y402" i="1"/>
  <c r="X402" i="1"/>
  <c r="O402" i="1"/>
  <c r="BN401" i="1"/>
  <c r="BL401" i="1"/>
  <c r="X401" i="1"/>
  <c r="BO401" i="1" s="1"/>
  <c r="O401" i="1"/>
  <c r="BO400" i="1"/>
  <c r="BN400" i="1"/>
  <c r="BM400" i="1"/>
  <c r="BL400" i="1"/>
  <c r="Y400" i="1"/>
  <c r="X400" i="1"/>
  <c r="O400" i="1"/>
  <c r="BN399" i="1"/>
  <c r="BL399" i="1"/>
  <c r="X399" i="1"/>
  <c r="BO399" i="1" s="1"/>
  <c r="O399" i="1"/>
  <c r="BO398" i="1"/>
  <c r="BN398" i="1"/>
  <c r="BM398" i="1"/>
  <c r="BL398" i="1"/>
  <c r="Y398" i="1"/>
  <c r="X398" i="1"/>
  <c r="O398" i="1"/>
  <c r="BN397" i="1"/>
  <c r="BL397" i="1"/>
  <c r="X397" i="1"/>
  <c r="BO397" i="1" s="1"/>
  <c r="O397" i="1"/>
  <c r="BO396" i="1"/>
  <c r="BN396" i="1"/>
  <c r="BM396" i="1"/>
  <c r="BL396" i="1"/>
  <c r="Y396" i="1"/>
  <c r="X396" i="1"/>
  <c r="O396" i="1"/>
  <c r="BN395" i="1"/>
  <c r="BL395" i="1"/>
  <c r="X395" i="1"/>
  <c r="BO395" i="1" s="1"/>
  <c r="O395" i="1"/>
  <c r="BO394" i="1"/>
  <c r="BN394" i="1"/>
  <c r="BM394" i="1"/>
  <c r="BL394" i="1"/>
  <c r="Y394" i="1"/>
  <c r="X394" i="1"/>
  <c r="O394" i="1"/>
  <c r="BN393" i="1"/>
  <c r="BL393" i="1"/>
  <c r="X393" i="1"/>
  <c r="BO393" i="1" s="1"/>
  <c r="O393" i="1"/>
  <c r="BO392" i="1"/>
  <c r="BN392" i="1"/>
  <c r="BM392" i="1"/>
  <c r="BL392" i="1"/>
  <c r="Y392" i="1"/>
  <c r="X392" i="1"/>
  <c r="O392" i="1"/>
  <c r="BN391" i="1"/>
  <c r="BL391" i="1"/>
  <c r="X391" i="1"/>
  <c r="BO391" i="1" s="1"/>
  <c r="O391" i="1"/>
  <c r="BO390" i="1"/>
  <c r="BN390" i="1"/>
  <c r="BM390" i="1"/>
  <c r="BL390" i="1"/>
  <c r="Y390" i="1"/>
  <c r="X390" i="1"/>
  <c r="X404" i="1" s="1"/>
  <c r="O390" i="1"/>
  <c r="W388" i="1"/>
  <c r="W387" i="1"/>
  <c r="BO386" i="1"/>
  <c r="BN386" i="1"/>
  <c r="BM386" i="1"/>
  <c r="BL386" i="1"/>
  <c r="Y386" i="1"/>
  <c r="X386" i="1"/>
  <c r="O386" i="1"/>
  <c r="BN385" i="1"/>
  <c r="BL385" i="1"/>
  <c r="X385" i="1"/>
  <c r="S555" i="1" s="1"/>
  <c r="O385" i="1"/>
  <c r="W381" i="1"/>
  <c r="W380" i="1"/>
  <c r="BN379" i="1"/>
  <c r="BL379" i="1"/>
  <c r="X379" i="1"/>
  <c r="X380" i="1" s="1"/>
  <c r="O379" i="1"/>
  <c r="W377" i="1"/>
  <c r="W376" i="1"/>
  <c r="BN375" i="1"/>
  <c r="BL375" i="1"/>
  <c r="X375" i="1"/>
  <c r="BO375" i="1" s="1"/>
  <c r="O375" i="1"/>
  <c r="BO374" i="1"/>
  <c r="BN374" i="1"/>
  <c r="BM374" i="1"/>
  <c r="BL374" i="1"/>
  <c r="Y374" i="1"/>
  <c r="X374" i="1"/>
  <c r="O374" i="1"/>
  <c r="BN373" i="1"/>
  <c r="BL373" i="1"/>
  <c r="X373" i="1"/>
  <c r="BO373" i="1" s="1"/>
  <c r="O373" i="1"/>
  <c r="BO372" i="1"/>
  <c r="BN372" i="1"/>
  <c r="BM372" i="1"/>
  <c r="BL372" i="1"/>
  <c r="Y372" i="1"/>
  <c r="X372" i="1"/>
  <c r="X376" i="1" s="1"/>
  <c r="O372" i="1"/>
  <c r="W370" i="1"/>
  <c r="W369" i="1"/>
  <c r="BO368" i="1"/>
  <c r="BN368" i="1"/>
  <c r="BM368" i="1"/>
  <c r="BL368" i="1"/>
  <c r="Y368" i="1"/>
  <c r="X368" i="1"/>
  <c r="O368" i="1"/>
  <c r="BN367" i="1"/>
  <c r="BL367" i="1"/>
  <c r="X367" i="1"/>
  <c r="X370" i="1" s="1"/>
  <c r="O367" i="1"/>
  <c r="W365" i="1"/>
  <c r="W364" i="1"/>
  <c r="BN363" i="1"/>
  <c r="BL363" i="1"/>
  <c r="X363" i="1"/>
  <c r="BO363" i="1" s="1"/>
  <c r="O363" i="1"/>
  <c r="BO362" i="1"/>
  <c r="BN362" i="1"/>
  <c r="BM362" i="1"/>
  <c r="BL362" i="1"/>
  <c r="Y362" i="1"/>
  <c r="X362" i="1"/>
  <c r="O362" i="1"/>
  <c r="BN361" i="1"/>
  <c r="BL361" i="1"/>
  <c r="X361" i="1"/>
  <c r="BO361" i="1" s="1"/>
  <c r="O361" i="1"/>
  <c r="BO360" i="1"/>
  <c r="BN360" i="1"/>
  <c r="BM360" i="1"/>
  <c r="BL360" i="1"/>
  <c r="Y360" i="1"/>
  <c r="X360" i="1"/>
  <c r="O360" i="1"/>
  <c r="BN359" i="1"/>
  <c r="BL359" i="1"/>
  <c r="X359" i="1"/>
  <c r="R555" i="1" s="1"/>
  <c r="O359" i="1"/>
  <c r="W356" i="1"/>
  <c r="W355" i="1"/>
  <c r="BN354" i="1"/>
  <c r="BL354" i="1"/>
  <c r="X354" i="1"/>
  <c r="X355" i="1" s="1"/>
  <c r="O354" i="1"/>
  <c r="W352" i="1"/>
  <c r="W351" i="1"/>
  <c r="BN350" i="1"/>
  <c r="BL350" i="1"/>
  <c r="X350" i="1"/>
  <c r="BO350" i="1" s="1"/>
  <c r="O350" i="1"/>
  <c r="BO349" i="1"/>
  <c r="BN349" i="1"/>
  <c r="BM349" i="1"/>
  <c r="BL349" i="1"/>
  <c r="Y349" i="1"/>
  <c r="X349" i="1"/>
  <c r="BO348" i="1"/>
  <c r="BN348" i="1"/>
  <c r="BM348" i="1"/>
  <c r="BL348" i="1"/>
  <c r="Y348" i="1"/>
  <c r="X348" i="1"/>
  <c r="X351" i="1" s="1"/>
  <c r="O348" i="1"/>
  <c r="W346" i="1"/>
  <c r="W345" i="1"/>
  <c r="BO344" i="1"/>
  <c r="BN344" i="1"/>
  <c r="BM344" i="1"/>
  <c r="BL344" i="1"/>
  <c r="Y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O336" i="1"/>
  <c r="BN336" i="1"/>
  <c r="BM336" i="1"/>
  <c r="BL336" i="1"/>
  <c r="Y336" i="1"/>
  <c r="X336" i="1"/>
  <c r="BO335" i="1"/>
  <c r="BN335" i="1"/>
  <c r="BM335" i="1"/>
  <c r="BL335" i="1"/>
  <c r="Y335" i="1"/>
  <c r="X335" i="1"/>
  <c r="O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O331" i="1"/>
  <c r="BO330" i="1"/>
  <c r="BN330" i="1"/>
  <c r="BM330" i="1"/>
  <c r="BL330" i="1"/>
  <c r="Y330" i="1"/>
  <c r="X330" i="1"/>
  <c r="O330" i="1"/>
  <c r="BN329" i="1"/>
  <c r="BL329" i="1"/>
  <c r="X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X316" i="1"/>
  <c r="W316" i="1"/>
  <c r="BO315" i="1"/>
  <c r="BN315" i="1"/>
  <c r="BM315" i="1"/>
  <c r="BL315" i="1"/>
  <c r="Y315" i="1"/>
  <c r="X315" i="1"/>
  <c r="O315" i="1"/>
  <c r="BN314" i="1"/>
  <c r="BL314" i="1"/>
  <c r="X314" i="1"/>
  <c r="O314" i="1"/>
  <c r="BO313" i="1"/>
  <c r="BN313" i="1"/>
  <c r="BM313" i="1"/>
  <c r="BL313" i="1"/>
  <c r="Y313" i="1"/>
  <c r="X313" i="1"/>
  <c r="X317" i="1" s="1"/>
  <c r="O313" i="1"/>
  <c r="W311" i="1"/>
  <c r="X310" i="1"/>
  <c r="W310" i="1"/>
  <c r="BO309" i="1"/>
  <c r="BN309" i="1"/>
  <c r="BM309" i="1"/>
  <c r="BL309" i="1"/>
  <c r="Y309" i="1"/>
  <c r="Y310" i="1" s="1"/>
  <c r="X309" i="1"/>
  <c r="O309" i="1"/>
  <c r="W306" i="1"/>
  <c r="W305" i="1"/>
  <c r="BO304" i="1"/>
  <c r="BN304" i="1"/>
  <c r="BM304" i="1"/>
  <c r="BL304" i="1"/>
  <c r="Y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O255" i="1"/>
  <c r="BN255" i="1"/>
  <c r="BM255" i="1"/>
  <c r="BL255" i="1"/>
  <c r="Y255" i="1"/>
  <c r="X255" i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X225" i="1" s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O196" i="1"/>
  <c r="BN195" i="1"/>
  <c r="BL195" i="1"/>
  <c r="X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X202" i="1" s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W148" i="1"/>
  <c r="W147" i="1"/>
  <c r="BN146" i="1"/>
  <c r="BL146" i="1"/>
  <c r="X146" i="1"/>
  <c r="O146" i="1"/>
  <c r="BO145" i="1"/>
  <c r="BN145" i="1"/>
  <c r="BM145" i="1"/>
  <c r="BL145" i="1"/>
  <c r="Y145" i="1"/>
  <c r="X145" i="1"/>
  <c r="O145" i="1"/>
  <c r="BN144" i="1"/>
  <c r="BL144" i="1"/>
  <c r="X144" i="1"/>
  <c r="O144" i="1"/>
  <c r="W140" i="1"/>
  <c r="W139" i="1"/>
  <c r="BN138" i="1"/>
  <c r="BL138" i="1"/>
  <c r="X138" i="1"/>
  <c r="O138" i="1"/>
  <c r="BO137" i="1"/>
  <c r="BN137" i="1"/>
  <c r="BM137" i="1"/>
  <c r="BL137" i="1"/>
  <c r="Y137" i="1"/>
  <c r="X137" i="1"/>
  <c r="O137" i="1"/>
  <c r="BN136" i="1"/>
  <c r="BL136" i="1"/>
  <c r="X136" i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W131" i="1"/>
  <c r="W130" i="1"/>
  <c r="BN129" i="1"/>
  <c r="BL129" i="1"/>
  <c r="X129" i="1"/>
  <c r="O129" i="1"/>
  <c r="BO128" i="1"/>
  <c r="BN128" i="1"/>
  <c r="BM128" i="1"/>
  <c r="BL128" i="1"/>
  <c r="Y128" i="1"/>
  <c r="X128" i="1"/>
  <c r="O128" i="1"/>
  <c r="BN127" i="1"/>
  <c r="BL127" i="1"/>
  <c r="X127" i="1"/>
  <c r="O127" i="1"/>
  <c r="BO126" i="1"/>
  <c r="BN126" i="1"/>
  <c r="BM126" i="1"/>
  <c r="BL126" i="1"/>
  <c r="Y126" i="1"/>
  <c r="X126" i="1"/>
  <c r="O126" i="1"/>
  <c r="BN125" i="1"/>
  <c r="BL125" i="1"/>
  <c r="X125" i="1"/>
  <c r="O125" i="1"/>
  <c r="BO124" i="1"/>
  <c r="BN124" i="1"/>
  <c r="BM124" i="1"/>
  <c r="BL124" i="1"/>
  <c r="Y124" i="1"/>
  <c r="X124" i="1"/>
  <c r="O124" i="1"/>
  <c r="BN123" i="1"/>
  <c r="BL123" i="1"/>
  <c r="X123" i="1"/>
  <c r="O123" i="1"/>
  <c r="W121" i="1"/>
  <c r="W120" i="1"/>
  <c r="BN119" i="1"/>
  <c r="BL119" i="1"/>
  <c r="X119" i="1"/>
  <c r="O119" i="1"/>
  <c r="BO118" i="1"/>
  <c r="BN118" i="1"/>
  <c r="BM118" i="1"/>
  <c r="BL118" i="1"/>
  <c r="Y118" i="1"/>
  <c r="X118" i="1"/>
  <c r="O118" i="1"/>
  <c r="BN117" i="1"/>
  <c r="BL117" i="1"/>
  <c r="X117" i="1"/>
  <c r="O117" i="1"/>
  <c r="BO116" i="1"/>
  <c r="BN116" i="1"/>
  <c r="BM116" i="1"/>
  <c r="BL116" i="1"/>
  <c r="Y116" i="1"/>
  <c r="X116" i="1"/>
  <c r="O116" i="1"/>
  <c r="BN115" i="1"/>
  <c r="BL115" i="1"/>
  <c r="X115" i="1"/>
  <c r="O115" i="1"/>
  <c r="BO114" i="1"/>
  <c r="BN114" i="1"/>
  <c r="BM114" i="1"/>
  <c r="BL114" i="1"/>
  <c r="Y114" i="1"/>
  <c r="X114" i="1"/>
  <c r="O114" i="1"/>
  <c r="BN113" i="1"/>
  <c r="BL113" i="1"/>
  <c r="X113" i="1"/>
  <c r="O113" i="1"/>
  <c r="BO112" i="1"/>
  <c r="BN112" i="1"/>
  <c r="BM112" i="1"/>
  <c r="BL112" i="1"/>
  <c r="Y112" i="1"/>
  <c r="X112" i="1"/>
  <c r="O112" i="1"/>
  <c r="BN111" i="1"/>
  <c r="BL111" i="1"/>
  <c r="X111" i="1"/>
  <c r="O111" i="1"/>
  <c r="BO110" i="1"/>
  <c r="BN110" i="1"/>
  <c r="BM110" i="1"/>
  <c r="BL110" i="1"/>
  <c r="Y110" i="1"/>
  <c r="X110" i="1"/>
  <c r="O110" i="1"/>
  <c r="BN109" i="1"/>
  <c r="BL109" i="1"/>
  <c r="X109" i="1"/>
  <c r="O109" i="1"/>
  <c r="BO108" i="1"/>
  <c r="BN108" i="1"/>
  <c r="BM108" i="1"/>
  <c r="BL108" i="1"/>
  <c r="Y108" i="1"/>
  <c r="X108" i="1"/>
  <c r="O108" i="1"/>
  <c r="BN107" i="1"/>
  <c r="BL107" i="1"/>
  <c r="X107" i="1"/>
  <c r="O107" i="1"/>
  <c r="BO106" i="1"/>
  <c r="BN106" i="1"/>
  <c r="BM106" i="1"/>
  <c r="BL106" i="1"/>
  <c r="Y106" i="1"/>
  <c r="X106" i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O101" i="1"/>
  <c r="BO100" i="1"/>
  <c r="BN100" i="1"/>
  <c r="BM100" i="1"/>
  <c r="BL100" i="1"/>
  <c r="Y100" i="1"/>
  <c r="X100" i="1"/>
  <c r="O100" i="1"/>
  <c r="BN99" i="1"/>
  <c r="BL99" i="1"/>
  <c r="X99" i="1"/>
  <c r="O99" i="1"/>
  <c r="BO98" i="1"/>
  <c r="BN98" i="1"/>
  <c r="BM98" i="1"/>
  <c r="BL98" i="1"/>
  <c r="Y98" i="1"/>
  <c r="X98" i="1"/>
  <c r="O98" i="1"/>
  <c r="BN97" i="1"/>
  <c r="BL97" i="1"/>
  <c r="X97" i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O91" i="1"/>
  <c r="BO90" i="1"/>
  <c r="BN90" i="1"/>
  <c r="BM90" i="1"/>
  <c r="BL90" i="1"/>
  <c r="Y90" i="1"/>
  <c r="X90" i="1"/>
  <c r="O90" i="1"/>
  <c r="BN89" i="1"/>
  <c r="BL89" i="1"/>
  <c r="X89" i="1"/>
  <c r="O89" i="1"/>
  <c r="W87" i="1"/>
  <c r="W86" i="1"/>
  <c r="BN85" i="1"/>
  <c r="BL85" i="1"/>
  <c r="X85" i="1"/>
  <c r="O85" i="1"/>
  <c r="BO84" i="1"/>
  <c r="BN84" i="1"/>
  <c r="BM84" i="1"/>
  <c r="BL84" i="1"/>
  <c r="Y84" i="1"/>
  <c r="X84" i="1"/>
  <c r="O84" i="1"/>
  <c r="BN83" i="1"/>
  <c r="BL83" i="1"/>
  <c r="X83" i="1"/>
  <c r="O83" i="1"/>
  <c r="BO82" i="1"/>
  <c r="BN82" i="1"/>
  <c r="BM82" i="1"/>
  <c r="BL82" i="1"/>
  <c r="Y82" i="1"/>
  <c r="X82" i="1"/>
  <c r="O82" i="1"/>
  <c r="BN81" i="1"/>
  <c r="BL81" i="1"/>
  <c r="X81" i="1"/>
  <c r="O81" i="1"/>
  <c r="BO80" i="1"/>
  <c r="BN80" i="1"/>
  <c r="BM80" i="1"/>
  <c r="BL80" i="1"/>
  <c r="Y80" i="1"/>
  <c r="X80" i="1"/>
  <c r="O80" i="1"/>
  <c r="BN79" i="1"/>
  <c r="BL79" i="1"/>
  <c r="X79" i="1"/>
  <c r="O79" i="1"/>
  <c r="BO78" i="1"/>
  <c r="BN78" i="1"/>
  <c r="BM78" i="1"/>
  <c r="BL78" i="1"/>
  <c r="Y78" i="1"/>
  <c r="X78" i="1"/>
  <c r="O78" i="1"/>
  <c r="BN77" i="1"/>
  <c r="BL77" i="1"/>
  <c r="X77" i="1"/>
  <c r="O77" i="1"/>
  <c r="BO76" i="1"/>
  <c r="BN76" i="1"/>
  <c r="BM76" i="1"/>
  <c r="BL76" i="1"/>
  <c r="Y76" i="1"/>
  <c r="X76" i="1"/>
  <c r="O76" i="1"/>
  <c r="BN75" i="1"/>
  <c r="BL75" i="1"/>
  <c r="X75" i="1"/>
  <c r="O75" i="1"/>
  <c r="BO74" i="1"/>
  <c r="BN74" i="1"/>
  <c r="BM74" i="1"/>
  <c r="BL74" i="1"/>
  <c r="Y74" i="1"/>
  <c r="X74" i="1"/>
  <c r="O74" i="1"/>
  <c r="BN73" i="1"/>
  <c r="BL73" i="1"/>
  <c r="X73" i="1"/>
  <c r="O73" i="1"/>
  <c r="BO72" i="1"/>
  <c r="BN72" i="1"/>
  <c r="BM72" i="1"/>
  <c r="BL72" i="1"/>
  <c r="Y72" i="1"/>
  <c r="X72" i="1"/>
  <c r="O72" i="1"/>
  <c r="BN71" i="1"/>
  <c r="BL71" i="1"/>
  <c r="X71" i="1"/>
  <c r="O71" i="1"/>
  <c r="BO70" i="1"/>
  <c r="BN70" i="1"/>
  <c r="BM70" i="1"/>
  <c r="BL70" i="1"/>
  <c r="Y70" i="1"/>
  <c r="X70" i="1"/>
  <c r="O70" i="1"/>
  <c r="BN69" i="1"/>
  <c r="BL69" i="1"/>
  <c r="X69" i="1"/>
  <c r="O69" i="1"/>
  <c r="BO68" i="1"/>
  <c r="BN68" i="1"/>
  <c r="BM68" i="1"/>
  <c r="BL68" i="1"/>
  <c r="Y68" i="1"/>
  <c r="X68" i="1"/>
  <c r="O68" i="1"/>
  <c r="BN67" i="1"/>
  <c r="BL67" i="1"/>
  <c r="X67" i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N59" i="1"/>
  <c r="BL59" i="1"/>
  <c r="X59" i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O32" i="1"/>
  <c r="BO31" i="1"/>
  <c r="BN31" i="1"/>
  <c r="BM31" i="1"/>
  <c r="BL31" i="1"/>
  <c r="Y31" i="1"/>
  <c r="X31" i="1"/>
  <c r="O31" i="1"/>
  <c r="BN30" i="1"/>
  <c r="BL30" i="1"/>
  <c r="X30" i="1"/>
  <c r="O30" i="1"/>
  <c r="BO29" i="1"/>
  <c r="BN29" i="1"/>
  <c r="BM29" i="1"/>
  <c r="BL29" i="1"/>
  <c r="Y29" i="1"/>
  <c r="X29" i="1"/>
  <c r="O29" i="1"/>
  <c r="BN28" i="1"/>
  <c r="BL28" i="1"/>
  <c r="X28" i="1"/>
  <c r="O28" i="1"/>
  <c r="BO27" i="1"/>
  <c r="BN27" i="1"/>
  <c r="BM27" i="1"/>
  <c r="BL27" i="1"/>
  <c r="Y27" i="1"/>
  <c r="X27" i="1"/>
  <c r="O27" i="1"/>
  <c r="W25" i="1"/>
  <c r="X24" i="1"/>
  <c r="W24" i="1"/>
  <c r="BO23" i="1"/>
  <c r="BN23" i="1"/>
  <c r="BM23" i="1"/>
  <c r="BL23" i="1"/>
  <c r="Y23" i="1"/>
  <c r="X23" i="1"/>
  <c r="O23" i="1"/>
  <c r="BN22" i="1"/>
  <c r="BL22" i="1"/>
  <c r="W546" i="1" s="1"/>
  <c r="X22" i="1"/>
  <c r="O22" i="1"/>
  <c r="H10" i="1"/>
  <c r="A9" i="1"/>
  <c r="D7" i="1"/>
  <c r="P6" i="1"/>
  <c r="O2" i="1"/>
  <c r="F10" i="1" l="1"/>
  <c r="J9" i="1"/>
  <c r="F9" i="1"/>
  <c r="A10" i="1"/>
  <c r="W548" i="1"/>
  <c r="BO28" i="1"/>
  <c r="BM28" i="1"/>
  <c r="Y28" i="1"/>
  <c r="BO32" i="1"/>
  <c r="BM32" i="1"/>
  <c r="Y32" i="1"/>
  <c r="BO59" i="1"/>
  <c r="BM59" i="1"/>
  <c r="Y59" i="1"/>
  <c r="BO67" i="1"/>
  <c r="BM67" i="1"/>
  <c r="Y67" i="1"/>
  <c r="BO71" i="1"/>
  <c r="BM71" i="1"/>
  <c r="Y71" i="1"/>
  <c r="BO75" i="1"/>
  <c r="BM75" i="1"/>
  <c r="Y75" i="1"/>
  <c r="BO79" i="1"/>
  <c r="BM79" i="1"/>
  <c r="Y79" i="1"/>
  <c r="BO83" i="1"/>
  <c r="BM83" i="1"/>
  <c r="Y83" i="1"/>
  <c r="BO91" i="1"/>
  <c r="BM91" i="1"/>
  <c r="Y91" i="1"/>
  <c r="BO99" i="1"/>
  <c r="BM99" i="1"/>
  <c r="Y99" i="1"/>
  <c r="X103" i="1"/>
  <c r="BO107" i="1"/>
  <c r="BM107" i="1"/>
  <c r="Y107" i="1"/>
  <c r="Y120" i="1" s="1"/>
  <c r="BO111" i="1"/>
  <c r="BM111" i="1"/>
  <c r="Y111" i="1"/>
  <c r="BO115" i="1"/>
  <c r="BM115" i="1"/>
  <c r="Y115" i="1"/>
  <c r="BO119" i="1"/>
  <c r="BM119" i="1"/>
  <c r="Y119" i="1"/>
  <c r="X121" i="1"/>
  <c r="X130" i="1"/>
  <c r="BO123" i="1"/>
  <c r="BM123" i="1"/>
  <c r="Y123" i="1"/>
  <c r="BO127" i="1"/>
  <c r="BM127" i="1"/>
  <c r="Y127" i="1"/>
  <c r="BO136" i="1"/>
  <c r="BM136" i="1"/>
  <c r="Y136" i="1"/>
  <c r="BO146" i="1"/>
  <c r="BM146" i="1"/>
  <c r="Y146" i="1"/>
  <c r="X148" i="1"/>
  <c r="H555" i="1"/>
  <c r="X160" i="1"/>
  <c r="BO151" i="1"/>
  <c r="BM151" i="1"/>
  <c r="Y151" i="1"/>
  <c r="BO155" i="1"/>
  <c r="BM155" i="1"/>
  <c r="Y155" i="1"/>
  <c r="BO159" i="1"/>
  <c r="BM159" i="1"/>
  <c r="Y159" i="1"/>
  <c r="X161" i="1"/>
  <c r="I555" i="1"/>
  <c r="X167" i="1"/>
  <c r="BO164" i="1"/>
  <c r="BM164" i="1"/>
  <c r="Y164" i="1"/>
  <c r="Y166" i="1" s="1"/>
  <c r="BO176" i="1"/>
  <c r="BM176" i="1"/>
  <c r="Y176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BO209" i="1"/>
  <c r="BM209" i="1"/>
  <c r="Y209" i="1"/>
  <c r="Y210" i="1" s="1"/>
  <c r="X211" i="1"/>
  <c r="J555" i="1"/>
  <c r="X221" i="1"/>
  <c r="BO214" i="1"/>
  <c r="BM214" i="1"/>
  <c r="Y214" i="1"/>
  <c r="BO218" i="1"/>
  <c r="BM218" i="1"/>
  <c r="Y218" i="1"/>
  <c r="BO231" i="1"/>
  <c r="BM231" i="1"/>
  <c r="Y231" i="1"/>
  <c r="X235" i="1"/>
  <c r="BO240" i="1"/>
  <c r="BM240" i="1"/>
  <c r="Y240" i="1"/>
  <c r="BO244" i="1"/>
  <c r="BM244" i="1"/>
  <c r="Y244" i="1"/>
  <c r="Y252" i="1" s="1"/>
  <c r="BO248" i="1"/>
  <c r="BM248" i="1"/>
  <c r="Y248" i="1"/>
  <c r="X252" i="1"/>
  <c r="BO256" i="1"/>
  <c r="BM256" i="1"/>
  <c r="Y256" i="1"/>
  <c r="Y259" i="1" s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X338" i="1"/>
  <c r="BO329" i="1"/>
  <c r="BM329" i="1"/>
  <c r="Y329" i="1"/>
  <c r="Q555" i="1"/>
  <c r="BO333" i="1"/>
  <c r="BM333" i="1"/>
  <c r="Y333" i="1"/>
  <c r="BO337" i="1"/>
  <c r="BM337" i="1"/>
  <c r="Y337" i="1"/>
  <c r="X339" i="1"/>
  <c r="X346" i="1"/>
  <c r="BO341" i="1"/>
  <c r="BM341" i="1"/>
  <c r="Y341" i="1"/>
  <c r="X345" i="1"/>
  <c r="Y409" i="1"/>
  <c r="H9" i="1"/>
  <c r="B555" i="1"/>
  <c r="X25" i="1"/>
  <c r="BO22" i="1"/>
  <c r="BM22" i="1"/>
  <c r="Y22" i="1"/>
  <c r="Y24" i="1" s="1"/>
  <c r="W547" i="1"/>
  <c r="W545" i="1"/>
  <c r="X35" i="1"/>
  <c r="BO30" i="1"/>
  <c r="BM30" i="1"/>
  <c r="Y30" i="1"/>
  <c r="Y34" i="1" s="1"/>
  <c r="X34" i="1"/>
  <c r="X549" i="1" s="1"/>
  <c r="BO52" i="1"/>
  <c r="BM52" i="1"/>
  <c r="Y52" i="1"/>
  <c r="Y53" i="1" s="1"/>
  <c r="X54" i="1"/>
  <c r="D555" i="1"/>
  <c r="X61" i="1"/>
  <c r="BO57" i="1"/>
  <c r="BM57" i="1"/>
  <c r="Y57" i="1"/>
  <c r="Y61" i="1" s="1"/>
  <c r="BO60" i="1"/>
  <c r="BM60" i="1"/>
  <c r="Y60" i="1"/>
  <c r="X62" i="1"/>
  <c r="E555" i="1"/>
  <c r="X86" i="1"/>
  <c r="BO65" i="1"/>
  <c r="BM65" i="1"/>
  <c r="Y65" i="1"/>
  <c r="BO69" i="1"/>
  <c r="BM69" i="1"/>
  <c r="Y69" i="1"/>
  <c r="BO73" i="1"/>
  <c r="BM73" i="1"/>
  <c r="Y73" i="1"/>
  <c r="BO77" i="1"/>
  <c r="BM77" i="1"/>
  <c r="Y77" i="1"/>
  <c r="BO81" i="1"/>
  <c r="BM81" i="1"/>
  <c r="Y81" i="1"/>
  <c r="BO85" i="1"/>
  <c r="BM85" i="1"/>
  <c r="Y85" i="1"/>
  <c r="X87" i="1"/>
  <c r="X94" i="1"/>
  <c r="BO89" i="1"/>
  <c r="BM89" i="1"/>
  <c r="Y89" i="1"/>
  <c r="Y93" i="1" s="1"/>
  <c r="X93" i="1"/>
  <c r="BO97" i="1"/>
  <c r="BM97" i="1"/>
  <c r="Y97" i="1"/>
  <c r="Y103" i="1" s="1"/>
  <c r="BO101" i="1"/>
  <c r="BM101" i="1"/>
  <c r="Y101" i="1"/>
  <c r="X120" i="1"/>
  <c r="BO109" i="1"/>
  <c r="BM109" i="1"/>
  <c r="Y109" i="1"/>
  <c r="BO113" i="1"/>
  <c r="BM113" i="1"/>
  <c r="Y113" i="1"/>
  <c r="BO117" i="1"/>
  <c r="BM117" i="1"/>
  <c r="Y117" i="1"/>
  <c r="BO125" i="1"/>
  <c r="BM125" i="1"/>
  <c r="Y125" i="1"/>
  <c r="BO129" i="1"/>
  <c r="BM129" i="1"/>
  <c r="Y129" i="1"/>
  <c r="X131" i="1"/>
  <c r="F555" i="1"/>
  <c r="X139" i="1"/>
  <c r="BO134" i="1"/>
  <c r="BM134" i="1"/>
  <c r="Y134" i="1"/>
  <c r="BO138" i="1"/>
  <c r="BM138" i="1"/>
  <c r="Y138" i="1"/>
  <c r="X140" i="1"/>
  <c r="G555" i="1"/>
  <c r="X147" i="1"/>
  <c r="BO144" i="1"/>
  <c r="BM144" i="1"/>
  <c r="Y144" i="1"/>
  <c r="Y147" i="1" s="1"/>
  <c r="BO153" i="1"/>
  <c r="BM153" i="1"/>
  <c r="Y153" i="1"/>
  <c r="BO157" i="1"/>
  <c r="BM157" i="1"/>
  <c r="Y157" i="1"/>
  <c r="X166" i="1"/>
  <c r="BO170" i="1"/>
  <c r="BM170" i="1"/>
  <c r="Y170" i="1"/>
  <c r="Y171" i="1" s="1"/>
  <c r="X172" i="1"/>
  <c r="X179" i="1"/>
  <c r="BO174" i="1"/>
  <c r="BM174" i="1"/>
  <c r="Y174" i="1"/>
  <c r="X178" i="1"/>
  <c r="BO182" i="1"/>
  <c r="BM182" i="1"/>
  <c r="Y182" i="1"/>
  <c r="Y201" i="1" s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X210" i="1"/>
  <c r="BO208" i="1"/>
  <c r="BM208" i="1"/>
  <c r="Y208" i="1"/>
  <c r="BO216" i="1"/>
  <c r="BM216" i="1"/>
  <c r="Y216" i="1"/>
  <c r="X220" i="1"/>
  <c r="BO224" i="1"/>
  <c r="BM224" i="1"/>
  <c r="Y224" i="1"/>
  <c r="Y225" i="1" s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X259" i="1"/>
  <c r="BO258" i="1"/>
  <c r="BM258" i="1"/>
  <c r="Y258" i="1"/>
  <c r="X260" i="1"/>
  <c r="X271" i="1"/>
  <c r="BO262" i="1"/>
  <c r="BM262" i="1"/>
  <c r="Y262" i="1"/>
  <c r="BO266" i="1"/>
  <c r="BM266" i="1"/>
  <c r="Y266" i="1"/>
  <c r="BO270" i="1"/>
  <c r="BM270" i="1"/>
  <c r="Y270" i="1"/>
  <c r="X272" i="1"/>
  <c r="X277" i="1"/>
  <c r="BO274" i="1"/>
  <c r="BM274" i="1"/>
  <c r="Y274" i="1"/>
  <c r="X283" i="1"/>
  <c r="BO288" i="1"/>
  <c r="BM288" i="1"/>
  <c r="Y288" i="1"/>
  <c r="X290" i="1"/>
  <c r="O555" i="1"/>
  <c r="X300" i="1"/>
  <c r="BO293" i="1"/>
  <c r="BM293" i="1"/>
  <c r="Y293" i="1"/>
  <c r="BO297" i="1"/>
  <c r="BM297" i="1"/>
  <c r="Y297" i="1"/>
  <c r="X305" i="1"/>
  <c r="Y316" i="1"/>
  <c r="BO314" i="1"/>
  <c r="BM314" i="1"/>
  <c r="Y314" i="1"/>
  <c r="W549" i="1"/>
  <c r="C555" i="1"/>
  <c r="X53" i="1"/>
  <c r="N555" i="1"/>
  <c r="L555" i="1"/>
  <c r="X253" i="1"/>
  <c r="P555" i="1"/>
  <c r="X311" i="1"/>
  <c r="BO331" i="1"/>
  <c r="BM331" i="1"/>
  <c r="Y331" i="1"/>
  <c r="BO334" i="1"/>
  <c r="BM334" i="1"/>
  <c r="Y334" i="1"/>
  <c r="BO343" i="1"/>
  <c r="BM343" i="1"/>
  <c r="Y343" i="1"/>
  <c r="Y451" i="1"/>
  <c r="X352" i="1"/>
  <c r="X356" i="1"/>
  <c r="X365" i="1"/>
  <c r="X369" i="1"/>
  <c r="X377" i="1"/>
  <c r="X381" i="1"/>
  <c r="X387" i="1"/>
  <c r="X403" i="1"/>
  <c r="X409" i="1"/>
  <c r="X419" i="1"/>
  <c r="X426" i="1"/>
  <c r="X436" i="1"/>
  <c r="X440" i="1"/>
  <c r="X451" i="1"/>
  <c r="X474" i="1"/>
  <c r="X478" i="1"/>
  <c r="BO483" i="1"/>
  <c r="BM483" i="1"/>
  <c r="Y483" i="1"/>
  <c r="Y49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U555" i="1"/>
  <c r="Y350" i="1"/>
  <c r="Y351" i="1" s="1"/>
  <c r="BM350" i="1"/>
  <c r="Y354" i="1"/>
  <c r="Y355" i="1" s="1"/>
  <c r="BM354" i="1"/>
  <c r="BO354" i="1"/>
  <c r="Y359" i="1"/>
  <c r="BM359" i="1"/>
  <c r="BO359" i="1"/>
  <c r="Y361" i="1"/>
  <c r="BM361" i="1"/>
  <c r="Y363" i="1"/>
  <c r="BM363" i="1"/>
  <c r="X364" i="1"/>
  <c r="Y367" i="1"/>
  <c r="Y369" i="1" s="1"/>
  <c r="BM367" i="1"/>
  <c r="BO367" i="1"/>
  <c r="Y373" i="1"/>
  <c r="Y376" i="1" s="1"/>
  <c r="BM373" i="1"/>
  <c r="Y375" i="1"/>
  <c r="BM375" i="1"/>
  <c r="Y379" i="1"/>
  <c r="Y380" i="1" s="1"/>
  <c r="BM379" i="1"/>
  <c r="BO379" i="1"/>
  <c r="Y385" i="1"/>
  <c r="Y387" i="1" s="1"/>
  <c r="BM385" i="1"/>
  <c r="BO385" i="1"/>
  <c r="X388" i="1"/>
  <c r="Y391" i="1"/>
  <c r="Y403" i="1" s="1"/>
  <c r="BM391" i="1"/>
  <c r="Y393" i="1"/>
  <c r="BM393" i="1"/>
  <c r="Y395" i="1"/>
  <c r="BM395" i="1"/>
  <c r="Y397" i="1"/>
  <c r="BM397" i="1"/>
  <c r="Y399" i="1"/>
  <c r="BM399" i="1"/>
  <c r="Y401" i="1"/>
  <c r="BM401" i="1"/>
  <c r="Y407" i="1"/>
  <c r="BM407" i="1"/>
  <c r="Y417" i="1"/>
  <c r="Y419" i="1" s="1"/>
  <c r="BM417" i="1"/>
  <c r="T555" i="1"/>
  <c r="Y424" i="1"/>
  <c r="Y425" i="1" s="1"/>
  <c r="BM424" i="1"/>
  <c r="X425" i="1"/>
  <c r="Y428" i="1"/>
  <c r="BM428" i="1"/>
  <c r="BO428" i="1"/>
  <c r="Y430" i="1"/>
  <c r="BM430" i="1"/>
  <c r="Y432" i="1"/>
  <c r="BM432" i="1"/>
  <c r="Y434" i="1"/>
  <c r="BM434" i="1"/>
  <c r="Y438" i="1"/>
  <c r="Y440" i="1" s="1"/>
  <c r="BM438" i="1"/>
  <c r="BO438" i="1"/>
  <c r="Y449" i="1"/>
  <c r="BM449" i="1"/>
  <c r="X457" i="1"/>
  <c r="Y462" i="1"/>
  <c r="Y473" i="1" s="1"/>
  <c r="BM462" i="1"/>
  <c r="Y464" i="1"/>
  <c r="BM464" i="1"/>
  <c r="Y466" i="1"/>
  <c r="BM466" i="1"/>
  <c r="Y468" i="1"/>
  <c r="BM468" i="1"/>
  <c r="Y470" i="1"/>
  <c r="BM470" i="1"/>
  <c r="Y472" i="1"/>
  <c r="BM472" i="1"/>
  <c r="X473" i="1"/>
  <c r="Y476" i="1"/>
  <c r="Y478" i="1" s="1"/>
  <c r="BM476" i="1"/>
  <c r="BO476" i="1"/>
  <c r="X488" i="1"/>
  <c r="BO481" i="1"/>
  <c r="BO485" i="1"/>
  <c r="BM485" i="1"/>
  <c r="Y485" i="1"/>
  <c r="Y487" i="1" s="1"/>
  <c r="X494" i="1"/>
  <c r="X493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BO532" i="1"/>
  <c r="BM532" i="1"/>
  <c r="Y532" i="1"/>
  <c r="BO534" i="1"/>
  <c r="BM534" i="1"/>
  <c r="Y534" i="1"/>
  <c r="Y271" i="1" l="1"/>
  <c r="X547" i="1"/>
  <c r="Y345" i="1"/>
  <c r="Y338" i="1"/>
  <c r="Y220" i="1"/>
  <c r="Y130" i="1"/>
  <c r="Y511" i="1"/>
  <c r="Y435" i="1"/>
  <c r="Y364" i="1"/>
  <c r="Y536" i="1"/>
  <c r="Y300" i="1"/>
  <c r="Y277" i="1"/>
  <c r="Y235" i="1"/>
  <c r="Y178" i="1"/>
  <c r="Y139" i="1"/>
  <c r="Y550" i="1" s="1"/>
  <c r="Y86" i="1"/>
  <c r="X546" i="1"/>
  <c r="X548" i="1" s="1"/>
  <c r="X545" i="1"/>
  <c r="Y289" i="1"/>
  <c r="Y160" i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<sst xmlns="http://schemas.openxmlformats.org/spreadsheetml/2006/main" count="2379" uniqueCount="789">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</sst>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36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497" t="s">
        <v>0</v>
      </c>
      <c r="E1" s="498"/>
      <c r="F1" s="498"/>
      <c r="G1" s="12" t="s">
        <v>1</v>
      </c>
      <c r="H1" s="497" t="s">
        <v>2</v>
      </c>
      <c r="I1" s="498"/>
      <c r="J1" s="498"/>
      <c r="K1" s="498"/>
      <c r="L1" s="498"/>
      <c r="M1" s="498"/>
      <c r="N1" s="498"/>
      <c r="O1" s="498"/>
      <c r="P1" s="498"/>
      <c r="Q1" s="765" t="s">
        <v>3</v>
      </c>
      <c r="R1" s="498"/>
      <c r="S1" s="49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27" t="s">
        <v>8</v>
      </c>
      <c r="B5" s="528"/>
      <c r="C5" s="529"/>
      <c r="D5" s="419"/>
      <c r="E5" s="421"/>
      <c r="F5" s="723" t="s">
        <v>9</v>
      </c>
      <c r="G5" s="529"/>
      <c r="H5" s="419"/>
      <c r="I5" s="420"/>
      <c r="J5" s="420"/>
      <c r="K5" s="420"/>
      <c r="L5" s="421"/>
      <c r="M5" s="58"/>
      <c r="O5" s="24" t="s">
        <v>10</v>
      </c>
      <c r="P5" s="762">
        <v>45444</v>
      </c>
      <c r="Q5" s="543"/>
      <c r="S5" s="616" t="s">
        <v>11</v>
      </c>
      <c r="T5" s="438"/>
      <c r="U5" s="548" t="s">
        <v>12</v>
      </c>
      <c r="V5" s="543"/>
      <c r="AA5" s="51"/>
      <c r="AB5" s="51"/>
      <c r="AC5" s="51"/>
    </row>
    <row r="6" spans="1:30" s="373" customFormat="1" ht="24" customHeight="1" x14ac:dyDescent="0.2">
      <c r="A6" s="527" t="s">
        <v>13</v>
      </c>
      <c r="B6" s="528"/>
      <c r="C6" s="529"/>
      <c r="D6" s="689" t="s">
        <v>14</v>
      </c>
      <c r="E6" s="690"/>
      <c r="F6" s="690"/>
      <c r="G6" s="690"/>
      <c r="H6" s="690"/>
      <c r="I6" s="690"/>
      <c r="J6" s="690"/>
      <c r="K6" s="690"/>
      <c r="L6" s="543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7" t="s">
        <v>16</v>
      </c>
      <c r="T6" s="438"/>
      <c r="U6" s="683" t="s">
        <v>17</v>
      </c>
      <c r="V6" s="459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602" t="str">
        <f>IFERROR(VLOOKUP(DeliveryAddress,Table,3,0),1)</f>
        <v>5</v>
      </c>
      <c r="E7" s="603"/>
      <c r="F7" s="603"/>
      <c r="G7" s="603"/>
      <c r="H7" s="603"/>
      <c r="I7" s="603"/>
      <c r="J7" s="603"/>
      <c r="K7" s="603"/>
      <c r="L7" s="569"/>
      <c r="M7" s="60"/>
      <c r="O7" s="24"/>
      <c r="P7" s="42"/>
      <c r="Q7" s="42"/>
      <c r="S7" s="391"/>
      <c r="T7" s="438"/>
      <c r="U7" s="684"/>
      <c r="V7" s="685"/>
      <c r="AA7" s="51"/>
      <c r="AB7" s="51"/>
      <c r="AC7" s="51"/>
    </row>
    <row r="8" spans="1:30" s="373" customFormat="1" ht="25.5" customHeight="1" x14ac:dyDescent="0.2">
      <c r="A8" s="770" t="s">
        <v>18</v>
      </c>
      <c r="B8" s="410"/>
      <c r="C8" s="411"/>
      <c r="D8" s="491"/>
      <c r="E8" s="492"/>
      <c r="F8" s="492"/>
      <c r="G8" s="492"/>
      <c r="H8" s="492"/>
      <c r="I8" s="492"/>
      <c r="J8" s="492"/>
      <c r="K8" s="492"/>
      <c r="L8" s="493"/>
      <c r="M8" s="61"/>
      <c r="O8" s="24" t="s">
        <v>19</v>
      </c>
      <c r="P8" s="568">
        <v>0.41666666666666669</v>
      </c>
      <c r="Q8" s="569"/>
      <c r="S8" s="391"/>
      <c r="T8" s="438"/>
      <c r="U8" s="684"/>
      <c r="V8" s="685"/>
      <c r="AA8" s="51"/>
      <c r="AB8" s="51"/>
      <c r="AC8" s="51"/>
    </row>
    <row r="9" spans="1:30" s="373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0"/>
      <c r="E9" s="551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3" t="str">
        <f>IF(AND($A$9="Тип доверенности/получателя при получении в адресе перегруза:",$D$9="Разовая доверенность"),"Введите ФИО","")</f>
        <v/>
      </c>
      <c r="I9" s="551"/>
      <c r="J9" s="7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1"/>
      <c r="L9" s="551"/>
      <c r="M9" s="371"/>
      <c r="O9" s="26" t="s">
        <v>20</v>
      </c>
      <c r="P9" s="534"/>
      <c r="Q9" s="535"/>
      <c r="S9" s="391"/>
      <c r="T9" s="438"/>
      <c r="U9" s="686"/>
      <c r="V9" s="687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0"/>
      <c r="E10" s="551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7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27"/>
      <c r="Q10" s="628"/>
      <c r="T10" s="24" t="s">
        <v>22</v>
      </c>
      <c r="U10" s="458" t="s">
        <v>23</v>
      </c>
      <c r="V10" s="459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6" t="s">
        <v>28</v>
      </c>
      <c r="B12" s="528"/>
      <c r="C12" s="528"/>
      <c r="D12" s="528"/>
      <c r="E12" s="528"/>
      <c r="F12" s="528"/>
      <c r="G12" s="528"/>
      <c r="H12" s="528"/>
      <c r="I12" s="528"/>
      <c r="J12" s="528"/>
      <c r="K12" s="528"/>
      <c r="L12" s="529"/>
      <c r="M12" s="62"/>
      <c r="O12" s="24" t="s">
        <v>29</v>
      </c>
      <c r="P12" s="568"/>
      <c r="Q12" s="569"/>
      <c r="R12" s="23"/>
      <c r="T12" s="24"/>
      <c r="U12" s="498"/>
      <c r="V12" s="391"/>
      <c r="AA12" s="51"/>
      <c r="AB12" s="51"/>
      <c r="AC12" s="51"/>
    </row>
    <row r="13" spans="1:30" s="373" customFormat="1" ht="23.25" customHeight="1" x14ac:dyDescent="0.2">
      <c r="A13" s="716" t="s">
        <v>30</v>
      </c>
      <c r="B13" s="528"/>
      <c r="C13" s="528"/>
      <c r="D13" s="528"/>
      <c r="E13" s="528"/>
      <c r="F13" s="528"/>
      <c r="G13" s="528"/>
      <c r="H13" s="528"/>
      <c r="I13" s="528"/>
      <c r="J13" s="528"/>
      <c r="K13" s="528"/>
      <c r="L13" s="529"/>
      <c r="M13" s="62"/>
      <c r="N13" s="26"/>
      <c r="O13" s="26" t="s">
        <v>31</v>
      </c>
      <c r="P13" s="612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6" t="s">
        <v>32</v>
      </c>
      <c r="B14" s="528"/>
      <c r="C14" s="528"/>
      <c r="D14" s="528"/>
      <c r="E14" s="528"/>
      <c r="F14" s="528"/>
      <c r="G14" s="528"/>
      <c r="H14" s="528"/>
      <c r="I14" s="528"/>
      <c r="J14" s="528"/>
      <c r="K14" s="528"/>
      <c r="L14" s="529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7" t="s">
        <v>33</v>
      </c>
      <c r="B15" s="528"/>
      <c r="C15" s="528"/>
      <c r="D15" s="528"/>
      <c r="E15" s="528"/>
      <c r="F15" s="528"/>
      <c r="G15" s="528"/>
      <c r="H15" s="528"/>
      <c r="I15" s="528"/>
      <c r="J15" s="528"/>
      <c r="K15" s="528"/>
      <c r="L15" s="529"/>
      <c r="M15" s="63"/>
      <c r="O15" s="522" t="s">
        <v>34</v>
      </c>
      <c r="P15" s="498"/>
      <c r="Q15" s="498"/>
      <c r="R15" s="498"/>
      <c r="S15" s="49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0" t="s">
        <v>35</v>
      </c>
      <c r="B17" s="430" t="s">
        <v>36</v>
      </c>
      <c r="C17" s="549" t="s">
        <v>37</v>
      </c>
      <c r="D17" s="430" t="s">
        <v>38</v>
      </c>
      <c r="E17" s="46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65"/>
      <c r="Q17" s="465"/>
      <c r="R17" s="465"/>
      <c r="S17" s="466"/>
      <c r="T17" s="754" t="s">
        <v>49</v>
      </c>
      <c r="U17" s="529"/>
      <c r="V17" s="430" t="s">
        <v>50</v>
      </c>
      <c r="W17" s="430" t="s">
        <v>51</v>
      </c>
      <c r="X17" s="780" t="s">
        <v>52</v>
      </c>
      <c r="Y17" s="430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89"/>
      <c r="BB17" s="753" t="s">
        <v>57</v>
      </c>
    </row>
    <row r="18" spans="1:67" ht="14.25" customHeight="1" x14ac:dyDescent="0.2">
      <c r="A18" s="431"/>
      <c r="B18" s="431"/>
      <c r="C18" s="431"/>
      <c r="D18" s="467"/>
      <c r="E18" s="469"/>
      <c r="F18" s="431"/>
      <c r="G18" s="431"/>
      <c r="H18" s="431"/>
      <c r="I18" s="431"/>
      <c r="J18" s="431"/>
      <c r="K18" s="431"/>
      <c r="L18" s="431"/>
      <c r="M18" s="431"/>
      <c r="N18" s="431"/>
      <c r="O18" s="467"/>
      <c r="P18" s="468"/>
      <c r="Q18" s="468"/>
      <c r="R18" s="468"/>
      <c r="S18" s="469"/>
      <c r="T18" s="374" t="s">
        <v>58</v>
      </c>
      <c r="U18" s="374" t="s">
        <v>59</v>
      </c>
      <c r="V18" s="431"/>
      <c r="W18" s="431"/>
      <c r="X18" s="781"/>
      <c r="Y18" s="431"/>
      <c r="Z18" s="647"/>
      <c r="AA18" s="647"/>
      <c r="AB18" s="478"/>
      <c r="AC18" s="479"/>
      <c r="AD18" s="480"/>
      <c r="AE18" s="490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4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60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4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500</v>
      </c>
      <c r="X51" s="381">
        <f>IFERROR(IF(W51="",0,CEILING((W51/$H51),1)*$H51),"")</f>
        <v>507.6</v>
      </c>
      <c r="Y51" s="36">
        <f>IFERROR(IF(X51=0,"",ROUNDUP(X51/H51,0)*0.02175),"")</f>
        <v>1.0222499999999999</v>
      </c>
      <c r="Z51" s="56"/>
      <c r="AA51" s="57"/>
      <c r="AE51" s="64"/>
      <c r="BB51" s="77" t="s">
        <v>1</v>
      </c>
      <c r="BL51" s="64">
        <f>IFERROR(W51*I51/H51,"0")</f>
        <v>522.22222222222217</v>
      </c>
      <c r="BM51" s="64">
        <f>IFERROR(X51*I51/H51,"0")</f>
        <v>530.16</v>
      </c>
      <c r="BN51" s="64">
        <f>IFERROR(1/J51*(W51/H51),"0")</f>
        <v>0.82671957671957652</v>
      </c>
      <c r="BO51" s="64">
        <f>IFERROR(1/J51*(X51/H51),"0")</f>
        <v>0.83928571428571419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46.296296296296291</v>
      </c>
      <c r="X53" s="382">
        <f>IFERROR(X51/H51,"0")+IFERROR(X52/H52,"0")</f>
        <v>47</v>
      </c>
      <c r="Y53" s="382">
        <f>IFERROR(IF(Y51="",0,Y51),"0")+IFERROR(IF(Y52="",0,Y52),"0")</f>
        <v>1.0222499999999999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500</v>
      </c>
      <c r="X54" s="382">
        <f>IFERROR(SUM(X51:X52),"0")</f>
        <v>507.6</v>
      </c>
      <c r="Y54" s="37"/>
      <c r="Z54" s="383"/>
      <c r="AA54" s="383"/>
    </row>
    <row r="55" spans="1:67" ht="16.5" customHeight="1" x14ac:dyDescent="0.25">
      <c r="A55" s="444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customHeight="1" x14ac:dyDescent="0.25">
      <c r="A63" s="444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400</v>
      </c>
      <c r="X66" s="381">
        <f t="shared" si="6"/>
        <v>403.2</v>
      </c>
      <c r="Y66" s="36">
        <f t="shared" si="7"/>
        <v>0.78299999999999992</v>
      </c>
      <c r="Z66" s="56"/>
      <c r="AA66" s="57"/>
      <c r="AE66" s="64"/>
      <c r="BB66" s="84" t="s">
        <v>1</v>
      </c>
      <c r="BL66" s="64">
        <f t="shared" si="8"/>
        <v>417.14285714285717</v>
      </c>
      <c r="BM66" s="64">
        <f t="shared" si="9"/>
        <v>420.48</v>
      </c>
      <c r="BN66" s="64">
        <f t="shared" si="10"/>
        <v>0.63775510204081631</v>
      </c>
      <c r="BO66" s="64">
        <f t="shared" si="11"/>
        <v>0.64285714285714279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300</v>
      </c>
      <c r="X69" s="381">
        <f t="shared" si="6"/>
        <v>302.40000000000003</v>
      </c>
      <c r="Y69" s="36">
        <f t="shared" si="7"/>
        <v>0.60899999999999999</v>
      </c>
      <c r="Z69" s="56"/>
      <c r="AA69" s="57"/>
      <c r="AE69" s="64"/>
      <c r="BB69" s="87" t="s">
        <v>1</v>
      </c>
      <c r="BL69" s="64">
        <f t="shared" si="8"/>
        <v>313.33333333333331</v>
      </c>
      <c r="BM69" s="64">
        <f t="shared" si="9"/>
        <v>315.83999999999997</v>
      </c>
      <c r="BN69" s="64">
        <f t="shared" si="10"/>
        <v>0.49603174603174593</v>
      </c>
      <c r="BO69" s="64">
        <f t="shared" si="11"/>
        <v>0.5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300</v>
      </c>
      <c r="X71" s="381">
        <f t="shared" si="6"/>
        <v>302.39999999999998</v>
      </c>
      <c r="Y71" s="36">
        <f t="shared" si="7"/>
        <v>0.58724999999999994</v>
      </c>
      <c r="Z71" s="56"/>
      <c r="AA71" s="57"/>
      <c r="AE71" s="64"/>
      <c r="BB71" s="89" t="s">
        <v>1</v>
      </c>
      <c r="BL71" s="64">
        <f t="shared" si="8"/>
        <v>312.85714285714289</v>
      </c>
      <c r="BM71" s="64">
        <f t="shared" si="9"/>
        <v>315.36</v>
      </c>
      <c r="BN71" s="64">
        <f t="shared" si="10"/>
        <v>0.47831632653061229</v>
      </c>
      <c r="BO71" s="64">
        <f t="shared" si="11"/>
        <v>0.4821428571428571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90.277777777777786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91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1.97925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1000</v>
      </c>
      <c r="X87" s="382">
        <f>IFERROR(SUM(X65:X85),"0")</f>
        <v>1008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200</v>
      </c>
      <c r="X106" s="381">
        <f t="shared" ref="X106:X119" si="18">IFERROR(IF(W106="",0,CEILING((W106/$H106),1)*$H106),"")</f>
        <v>201.60000000000002</v>
      </c>
      <c r="Y106" s="36">
        <f>IFERROR(IF(X106=0,"",ROUNDUP(X106/H106,0)*0.02175),"")</f>
        <v>0.52200000000000002</v>
      </c>
      <c r="Z106" s="56"/>
      <c r="AA106" s="57"/>
      <c r="AE106" s="64"/>
      <c r="BB106" s="115" t="s">
        <v>1</v>
      </c>
      <c r="BL106" s="64">
        <f t="shared" ref="BL106:BL119" si="19">IFERROR(W106*I106/H106,"0")</f>
        <v>213.42857142857144</v>
      </c>
      <c r="BM106" s="64">
        <f t="shared" ref="BM106:BM119" si="20">IFERROR(X106*I106/H106,"0")</f>
        <v>215.13600000000002</v>
      </c>
      <c r="BN106" s="64">
        <f t="shared" ref="BN106:BN119" si="21">IFERROR(1/J106*(W106/H106),"0")</f>
        <v>0.42517006802721086</v>
      </c>
      <c r="BO106" s="64">
        <f t="shared" ref="BO106:BO119" si="22">IFERROR(1/J106*(X106/H106),"0")</f>
        <v>0.42857142857142855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23.80952380952381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24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0.52200000000000002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200</v>
      </c>
      <c r="X121" s="382">
        <f>IFERROR(SUM(X106:X119),"0")</f>
        <v>201.60000000000002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customHeight="1" x14ac:dyDescent="0.25">
      <c r="A132" s="444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500</v>
      </c>
      <c r="X135" s="381">
        <f>IFERROR(IF(W135="",0,CEILING((W135/$H135),1)*$H135),"")</f>
        <v>504</v>
      </c>
      <c r="Y135" s="36">
        <f>IFERROR(IF(X135=0,"",ROUNDUP(X135/H135,0)*0.02175),"")</f>
        <v>1.3049999999999999</v>
      </c>
      <c r="Z135" s="56"/>
      <c r="AA135" s="57"/>
      <c r="AE135" s="64"/>
      <c r="BB135" s="137" t="s">
        <v>1</v>
      </c>
      <c r="BL135" s="64">
        <f>IFERROR(W135*I135/H135,"0")</f>
        <v>533.21428571428567</v>
      </c>
      <c r="BM135" s="64">
        <f>IFERROR(X135*I135/H135,"0")</f>
        <v>537.48</v>
      </c>
      <c r="BN135" s="64">
        <f>IFERROR(1/J135*(W135/H135),"0")</f>
        <v>1.0629251700680271</v>
      </c>
      <c r="BO135" s="64">
        <f>IFERROR(1/J135*(X135/H135),"0")</f>
        <v>1.0714285714285714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59.523809523809518</v>
      </c>
      <c r="X139" s="382">
        <f>IFERROR(X134/H134,"0")+IFERROR(X135/H135,"0")+IFERROR(X136/H136,"0")+IFERROR(X137/H137,"0")+IFERROR(X138/H138,"0")</f>
        <v>60</v>
      </c>
      <c r="Y139" s="382">
        <f>IFERROR(IF(Y134="",0,Y134),"0")+IFERROR(IF(Y135="",0,Y135),"0")+IFERROR(IF(Y136="",0,Y136),"0")+IFERROR(IF(Y137="",0,Y137),"0")+IFERROR(IF(Y138="",0,Y138),"0")</f>
        <v>1.3049999999999999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500</v>
      </c>
      <c r="X140" s="382">
        <f>IFERROR(SUM(X134:X138),"0")</f>
        <v>504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4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4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0</v>
      </c>
      <c r="X160" s="382">
        <f>IFERROR(X151/H151,"0")+IFERROR(X152/H152,"0")+IFERROR(X153/H153,"0")+IFERROR(X154/H154,"0")+IFERROR(X155/H155,"0")+IFERROR(X156/H156,"0")+IFERROR(X157/H157,"0")+IFERROR(X158/H158,"0")+IFERROR(X159/H159,"0")</f>
        <v>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0</v>
      </c>
      <c r="X161" s="382">
        <f>IFERROR(SUM(X151:X159),"0")</f>
        <v>0</v>
      </c>
      <c r="Y161" s="37"/>
      <c r="Z161" s="383"/>
      <c r="AA161" s="383"/>
    </row>
    <row r="162" spans="1:67" ht="16.5" customHeight="1" x14ac:dyDescent="0.25">
      <c r="A162" s="444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5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400</v>
      </c>
      <c r="X187" s="381">
        <f t="shared" si="34"/>
        <v>400.2</v>
      </c>
      <c r="Y187" s="36">
        <f>IFERROR(IF(X187=0,"",ROUNDUP(X187/H187,0)*0.02175),"")</f>
        <v>1.0004999999999999</v>
      </c>
      <c r="Z187" s="56"/>
      <c r="AA187" s="57"/>
      <c r="AE187" s="64"/>
      <c r="BB187" s="167" t="s">
        <v>1</v>
      </c>
      <c r="BL187" s="64">
        <f t="shared" si="35"/>
        <v>425.93103448275866</v>
      </c>
      <c r="BM187" s="64">
        <f t="shared" si="36"/>
        <v>426.14400000000001</v>
      </c>
      <c r="BN187" s="64">
        <f t="shared" si="37"/>
        <v>0.82101806239737274</v>
      </c>
      <c r="BO187" s="64">
        <f t="shared" si="38"/>
        <v>0.8214285714285714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2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45.977011494252878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46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1.0004999999999999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400</v>
      </c>
      <c r="X202" s="382">
        <f>IFERROR(SUM(X181:X200),"0")</f>
        <v>400.2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1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customHeight="1" x14ac:dyDescent="0.25">
      <c r="A212" s="444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customHeight="1" x14ac:dyDescent="0.25">
      <c r="A227" s="444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100</v>
      </c>
      <c r="X229" s="381">
        <f t="shared" ref="X229:X234" si="50">IFERROR(IF(W229="",0,CEILING((W229/$H229),1)*$H229),"")</f>
        <v>104.39999999999999</v>
      </c>
      <c r="Y229" s="36">
        <f>IFERROR(IF(X229=0,"",ROUNDUP(X229/H229,0)*0.02175),"")</f>
        <v>0.19574999999999998</v>
      </c>
      <c r="Z229" s="56"/>
      <c r="AA229" s="57"/>
      <c r="AE229" s="64"/>
      <c r="BB229" s="195" t="s">
        <v>1</v>
      </c>
      <c r="BL229" s="64">
        <f t="shared" ref="BL229:BL234" si="51">IFERROR(W229*I229/H229,"0")</f>
        <v>104.13793103448276</v>
      </c>
      <c r="BM229" s="64">
        <f t="shared" ref="BM229:BM234" si="52">IFERROR(X229*I229/H229,"0")</f>
        <v>108.71999999999998</v>
      </c>
      <c r="BN229" s="64">
        <f t="shared" ref="BN229:BN234" si="53">IFERROR(1/J229*(W229/H229),"0")</f>
        <v>0.1539408866995074</v>
      </c>
      <c r="BO229" s="64">
        <f t="shared" ref="BO229:BO234" si="54">IFERROR(1/J229*(X229/H229),"0")</f>
        <v>0.1607142857142857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8.6206896551724146</v>
      </c>
      <c r="X235" s="382">
        <f>IFERROR(X229/H229,"0")+IFERROR(X230/H230,"0")+IFERROR(X231/H231,"0")+IFERROR(X232/H232,"0")+IFERROR(X233/H233,"0")+IFERROR(X234/H234,"0")</f>
        <v>9</v>
      </c>
      <c r="Y235" s="382">
        <f>IFERROR(IF(Y229="",0,Y229),"0")+IFERROR(IF(Y230="",0,Y230),"0")+IFERROR(IF(Y231="",0,Y231),"0")+IFERROR(IF(Y232="",0,Y232),"0")+IFERROR(IF(Y233="",0,Y233),"0")+IFERROR(IF(Y234="",0,Y234),"0")</f>
        <v>0.19574999999999998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100</v>
      </c>
      <c r="X236" s="382">
        <f>IFERROR(SUM(X229:X234),"0")</f>
        <v>104.39999999999999</v>
      </c>
      <c r="Y236" s="37"/>
      <c r="Z236" s="383"/>
      <c r="AA236" s="383"/>
    </row>
    <row r="237" spans="1:67" ht="16.5" customHeight="1" x14ac:dyDescent="0.25">
      <c r="A237" s="444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0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0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1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300</v>
      </c>
      <c r="X275" s="381">
        <f>IFERROR(IF(W275="",0,CEILING((W275/$H275),1)*$H275),"")</f>
        <v>304.2</v>
      </c>
      <c r="Y275" s="36">
        <f>IFERROR(IF(X275=0,"",ROUNDUP(X275/H275,0)*0.02175),"")</f>
        <v>0.84824999999999995</v>
      </c>
      <c r="Z275" s="56"/>
      <c r="AA275" s="57"/>
      <c r="AE275" s="64"/>
      <c r="BB275" s="228" t="s">
        <v>1</v>
      </c>
      <c r="BL275" s="64">
        <f>IFERROR(W275*I275/H275,"0")</f>
        <v>321.69230769230774</v>
      </c>
      <c r="BM275" s="64">
        <f>IFERROR(X275*I275/H275,"0")</f>
        <v>326.19600000000003</v>
      </c>
      <c r="BN275" s="64">
        <f>IFERROR(1/J275*(W275/H275),"0")</f>
        <v>0.6868131868131867</v>
      </c>
      <c r="BO275" s="64">
        <f>IFERROR(1/J275*(X275/H275),"0")</f>
        <v>0.6964285714285714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38.46153846153846</v>
      </c>
      <c r="X277" s="382">
        <f>IFERROR(X274/H274,"0")+IFERROR(X275/H275,"0")+IFERROR(X276/H276,"0")</f>
        <v>39</v>
      </c>
      <c r="Y277" s="382">
        <f>IFERROR(IF(Y274="",0,Y274),"0")+IFERROR(IF(Y275="",0,Y275),"0")+IFERROR(IF(Y276="",0,Y276),"0")</f>
        <v>0.84824999999999995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300</v>
      </c>
      <c r="X278" s="382">
        <f>IFERROR(SUM(X274:X276),"0")</f>
        <v>304.2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3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0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44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3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4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4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4000</v>
      </c>
      <c r="X330" s="381">
        <f t="shared" si="71"/>
        <v>4005</v>
      </c>
      <c r="Y330" s="36">
        <f>IFERROR(IF(X330=0,"",ROUNDUP(X330/H330,0)*0.02175),"")</f>
        <v>5.8072499999999998</v>
      </c>
      <c r="Z330" s="56"/>
      <c r="AA330" s="57"/>
      <c r="AE330" s="64"/>
      <c r="BB330" s="252" t="s">
        <v>1</v>
      </c>
      <c r="BL330" s="64">
        <f t="shared" si="72"/>
        <v>4128</v>
      </c>
      <c r="BM330" s="64">
        <f t="shared" si="73"/>
        <v>4133.16</v>
      </c>
      <c r="BN330" s="64">
        <f t="shared" si="74"/>
        <v>5.5555555555555554</v>
      </c>
      <c r="BO330" s="64">
        <f t="shared" si="75"/>
        <v>5.5625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1000</v>
      </c>
      <c r="X331" s="381">
        <f t="shared" si="71"/>
        <v>1005</v>
      </c>
      <c r="Y331" s="36">
        <f>IFERROR(IF(X331=0,"",ROUNDUP(X331/H331,0)*0.02175),"")</f>
        <v>1.4572499999999999</v>
      </c>
      <c r="Z331" s="56"/>
      <c r="AA331" s="57"/>
      <c r="AE331" s="64"/>
      <c r="BB331" s="253" t="s">
        <v>1</v>
      </c>
      <c r="BL331" s="64">
        <f t="shared" si="72"/>
        <v>1032</v>
      </c>
      <c r="BM331" s="64">
        <f t="shared" si="73"/>
        <v>1037.1600000000001</v>
      </c>
      <c r="BN331" s="64">
        <f t="shared" si="74"/>
        <v>1.3888888888888888</v>
      </c>
      <c r="BO331" s="64">
        <f t="shared" si="75"/>
        <v>1.3958333333333333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333.33333333333337</v>
      </c>
      <c r="X338" s="382">
        <f>IFERROR(X329/H329,"0")+IFERROR(X330/H330,"0")+IFERROR(X331/H331,"0")+IFERROR(X332/H332,"0")+IFERROR(X333/H333,"0")+IFERROR(X334/H334,"0")+IFERROR(X335/H335,"0")+IFERROR(X336/H336,"0")+IFERROR(X337/H337,"0")</f>
        <v>334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7.2645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5000</v>
      </c>
      <c r="X339" s="382">
        <f>IFERROR(SUM(X329:X337),"0")</f>
        <v>5010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700</v>
      </c>
      <c r="X341" s="381">
        <f>IFERROR(IF(W341="",0,CEILING((W341/$H341),1)*$H341),"")</f>
        <v>705</v>
      </c>
      <c r="Y341" s="36">
        <f>IFERROR(IF(X341=0,"",ROUNDUP(X341/H341,0)*0.02175),"")</f>
        <v>1.0222499999999999</v>
      </c>
      <c r="Z341" s="56"/>
      <c r="AA341" s="57"/>
      <c r="AE341" s="64"/>
      <c r="BB341" s="260" t="s">
        <v>1</v>
      </c>
      <c r="BL341" s="64">
        <f>IFERROR(W341*I341/H341,"0")</f>
        <v>722.4</v>
      </c>
      <c r="BM341" s="64">
        <f>IFERROR(X341*I341/H341,"0")</f>
        <v>727.56</v>
      </c>
      <c r="BN341" s="64">
        <f>IFERROR(1/J341*(W341/H341),"0")</f>
        <v>0.9722222222222221</v>
      </c>
      <c r="BO341" s="64">
        <f>IFERROR(1/J341*(X341/H341),"0")</f>
        <v>0.97916666666666663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5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46.666666666666664</v>
      </c>
      <c r="X345" s="382">
        <f>IFERROR(X341/H341,"0")+IFERROR(X342/H342,"0")+IFERROR(X343/H343,"0")+IFERROR(X344/H344,"0")</f>
        <v>47</v>
      </c>
      <c r="Y345" s="382">
        <f>IFERROR(IF(Y341="",0,Y341),"0")+IFERROR(IF(Y342="",0,Y342),"0")+IFERROR(IF(Y343="",0,Y343),"0")+IFERROR(IF(Y344="",0,Y344),"0")</f>
        <v>1.0222499999999999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700</v>
      </c>
      <c r="X346" s="382">
        <f>IFERROR(SUM(X341:X344),"0")</f>
        <v>705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customHeight="1" x14ac:dyDescent="0.25">
      <c r="A357" s="444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400</v>
      </c>
      <c r="X372" s="381">
        <f>IFERROR(IF(W372="",0,CEILING((W372/$H372),1)*$H372),"")</f>
        <v>405.59999999999997</v>
      </c>
      <c r="Y372" s="36">
        <f>IFERROR(IF(X372=0,"",ROUNDUP(X372/H372,0)*0.02175),"")</f>
        <v>1.131</v>
      </c>
      <c r="Z372" s="56"/>
      <c r="AA372" s="57"/>
      <c r="AE372" s="64"/>
      <c r="BB372" s="275" t="s">
        <v>1</v>
      </c>
      <c r="BL372" s="64">
        <f>IFERROR(W372*I372/H372,"0")</f>
        <v>428.92307692307696</v>
      </c>
      <c r="BM372" s="64">
        <f>IFERROR(X372*I372/H372,"0")</f>
        <v>434.928</v>
      </c>
      <c r="BN372" s="64">
        <f>IFERROR(1/J372*(W372/H372),"0")</f>
        <v>0.91575091575091572</v>
      </c>
      <c r="BO372" s="64">
        <f>IFERROR(1/J372*(X372/H372),"0")</f>
        <v>0.92857142857142849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51.282051282051285</v>
      </c>
      <c r="X376" s="382">
        <f>IFERROR(X372/H372,"0")+IFERROR(X373/H373,"0")+IFERROR(X374/H374,"0")+IFERROR(X375/H375,"0")</f>
        <v>52</v>
      </c>
      <c r="Y376" s="382">
        <f>IFERROR(IF(Y372="",0,Y372),"0")+IFERROR(IF(Y373="",0,Y373),"0")+IFERROR(IF(Y374="",0,Y374),"0")+IFERROR(IF(Y375="",0,Y375),"0")</f>
        <v>1.131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400</v>
      </c>
      <c r="X377" s="382">
        <f>IFERROR(SUM(X372:X375),"0")</f>
        <v>405.59999999999997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4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0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0</v>
      </c>
      <c r="X404" s="382">
        <f>IFERROR(SUM(X390:X402),"0")</f>
        <v>0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customHeight="1" x14ac:dyDescent="0.25">
      <c r="A421" s="444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444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44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4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600</v>
      </c>
      <c r="X463" s="381">
        <f t="shared" si="87"/>
        <v>601.92000000000007</v>
      </c>
      <c r="Y463" s="36">
        <f t="shared" si="88"/>
        <v>1.36344</v>
      </c>
      <c r="Z463" s="56"/>
      <c r="AA463" s="57"/>
      <c r="AE463" s="64"/>
      <c r="BB463" s="320" t="s">
        <v>1</v>
      </c>
      <c r="BL463" s="64">
        <f t="shared" si="89"/>
        <v>640.90909090909088</v>
      </c>
      <c r="BM463" s="64">
        <f t="shared" si="90"/>
        <v>642.96</v>
      </c>
      <c r="BN463" s="64">
        <f t="shared" si="91"/>
        <v>1.0926573426573427</v>
      </c>
      <c r="BO463" s="64">
        <f t="shared" si="92"/>
        <v>1.0961538461538463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600</v>
      </c>
      <c r="X466" s="381">
        <f t="shared" si="87"/>
        <v>601.92000000000007</v>
      </c>
      <c r="Y466" s="36">
        <f t="shared" si="88"/>
        <v>1.36344</v>
      </c>
      <c r="Z466" s="56"/>
      <c r="AA466" s="57"/>
      <c r="AE466" s="64"/>
      <c r="BB466" s="323" t="s">
        <v>1</v>
      </c>
      <c r="BL466" s="64">
        <f t="shared" si="89"/>
        <v>640.90909090909088</v>
      </c>
      <c r="BM466" s="64">
        <f t="shared" si="90"/>
        <v>642.96</v>
      </c>
      <c r="BN466" s="64">
        <f t="shared" si="91"/>
        <v>1.0926573426573427</v>
      </c>
      <c r="BO466" s="64">
        <f t="shared" si="92"/>
        <v>1.0961538461538463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227.27272727272725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228.00000000000003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2.72688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1200</v>
      </c>
      <c r="X474" s="382">
        <f>IFERROR(SUM(X461:X472),"0")</f>
        <v>1203.8400000000001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200</v>
      </c>
      <c r="X476" s="381">
        <f>IFERROR(IF(W476="",0,CEILING((W476/$H476),1)*$H476),"")</f>
        <v>200.64000000000001</v>
      </c>
      <c r="Y476" s="36">
        <f>IFERROR(IF(X476=0,"",ROUNDUP(X476/H476,0)*0.01196),"")</f>
        <v>0.45448</v>
      </c>
      <c r="Z476" s="56"/>
      <c r="AA476" s="57"/>
      <c r="AE476" s="64"/>
      <c r="BB476" s="330" t="s">
        <v>1</v>
      </c>
      <c r="BL476" s="64">
        <f>IFERROR(W476*I476/H476,"0")</f>
        <v>213.63636363636363</v>
      </c>
      <c r="BM476" s="64">
        <f>IFERROR(X476*I476/H476,"0")</f>
        <v>214.32</v>
      </c>
      <c r="BN476" s="64">
        <f>IFERROR(1/J476*(W476/H476),"0")</f>
        <v>0.36421911421911418</v>
      </c>
      <c r="BO476" s="64">
        <f>IFERROR(1/J476*(X476/H476),"0")</f>
        <v>0.36538461538461542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37.878787878787875</v>
      </c>
      <c r="X478" s="382">
        <f>IFERROR(X476/H476,"0")+IFERROR(X477/H477,"0")</f>
        <v>38</v>
      </c>
      <c r="Y478" s="382">
        <f>IFERROR(IF(Y476="",0,Y476),"0")+IFERROR(IF(Y477="",0,Y477),"0")</f>
        <v>0.45448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200</v>
      </c>
      <c r="X479" s="382">
        <f>IFERROR(SUM(X476:X477),"0")</f>
        <v>200.64000000000001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200</v>
      </c>
      <c r="X481" s="381">
        <f t="shared" ref="X481:X486" si="93">IFERROR(IF(W481="",0,CEILING((W481/$H481),1)*$H481),"")</f>
        <v>200.64000000000001</v>
      </c>
      <c r="Y481" s="36">
        <f>IFERROR(IF(X481=0,"",ROUNDUP(X481/H481,0)*0.01196),"")</f>
        <v>0.45448</v>
      </c>
      <c r="Z481" s="56"/>
      <c r="AA481" s="57"/>
      <c r="AE481" s="64"/>
      <c r="BB481" s="332" t="s">
        <v>1</v>
      </c>
      <c r="BL481" s="64">
        <f t="shared" ref="BL481:BL486" si="94">IFERROR(W481*I481/H481,"0")</f>
        <v>213.63636363636363</v>
      </c>
      <c r="BM481" s="64">
        <f t="shared" ref="BM481:BM486" si="95">IFERROR(X481*I481/H481,"0")</f>
        <v>214.32</v>
      </c>
      <c r="BN481" s="64">
        <f t="shared" ref="BN481:BN486" si="96">IFERROR(1/J481*(W481/H481),"0")</f>
        <v>0.36421911421911418</v>
      </c>
      <c r="BO481" s="64">
        <f t="shared" ref="BO481:BO486" si="97">IFERROR(1/J481*(X481/H481),"0")</f>
        <v>0.36538461538461542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3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200</v>
      </c>
      <c r="X482" s="381">
        <f t="shared" si="93"/>
        <v>200.64000000000001</v>
      </c>
      <c r="Y482" s="36">
        <f>IFERROR(IF(X482=0,"",ROUNDUP(X482/H482,0)*0.01196),"")</f>
        <v>0.45448</v>
      </c>
      <c r="Z482" s="56"/>
      <c r="AA482" s="57"/>
      <c r="AE482" s="64"/>
      <c r="BB482" s="333" t="s">
        <v>1</v>
      </c>
      <c r="BL482" s="64">
        <f t="shared" si="94"/>
        <v>213.63636363636363</v>
      </c>
      <c r="BM482" s="64">
        <f t="shared" si="95"/>
        <v>214.32</v>
      </c>
      <c r="BN482" s="64">
        <f t="shared" si="96"/>
        <v>0.36421911421911418</v>
      </c>
      <c r="BO482" s="64">
        <f t="shared" si="97"/>
        <v>0.36538461538461542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400</v>
      </c>
      <c r="X483" s="381">
        <f t="shared" si="93"/>
        <v>401.28000000000003</v>
      </c>
      <c r="Y483" s="36">
        <f>IFERROR(IF(X483=0,"",ROUNDUP(X483/H483,0)*0.01196),"")</f>
        <v>0.90895999999999999</v>
      </c>
      <c r="Z483" s="56"/>
      <c r="AA483" s="57"/>
      <c r="AE483" s="64"/>
      <c r="BB483" s="334" t="s">
        <v>1</v>
      </c>
      <c r="BL483" s="64">
        <f t="shared" si="94"/>
        <v>427.27272727272725</v>
      </c>
      <c r="BM483" s="64">
        <f t="shared" si="95"/>
        <v>428.64</v>
      </c>
      <c r="BN483" s="64">
        <f t="shared" si="96"/>
        <v>0.72843822843822836</v>
      </c>
      <c r="BO483" s="64">
        <f t="shared" si="97"/>
        <v>0.73076923076923084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151.5151515151515</v>
      </c>
      <c r="X487" s="382">
        <f>IFERROR(X481/H481,"0")+IFERROR(X482/H482,"0")+IFERROR(X483/H483,"0")+IFERROR(X484/H484,"0")+IFERROR(X485/H485,"0")+IFERROR(X486/H486,"0")</f>
        <v>152</v>
      </c>
      <c r="Y487" s="382">
        <f>IFERROR(IF(Y481="",0,Y481),"0")+IFERROR(IF(Y482="",0,Y482),"0")+IFERROR(IF(Y483="",0,Y483),"0")+IFERROR(IF(Y484="",0,Y484),"0")+IFERROR(IF(Y485="",0,Y485),"0")+IFERROR(IF(Y486="",0,Y486),"0")</f>
        <v>1.81792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800</v>
      </c>
      <c r="X488" s="382">
        <f>IFERROR(SUM(X481:X486),"0")</f>
        <v>802.56000000000006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4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2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8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3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0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3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59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3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7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6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27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4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2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64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3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8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5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2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7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4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8"/>
      <c r="O545" s="546" t="s">
        <v>742</v>
      </c>
      <c r="P545" s="528"/>
      <c r="Q545" s="528"/>
      <c r="R545" s="528"/>
      <c r="S545" s="528"/>
      <c r="T545" s="528"/>
      <c r="U545" s="5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11300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11357.64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8"/>
      <c r="O546" s="546" t="s">
        <v>743</v>
      </c>
      <c r="P546" s="528"/>
      <c r="Q546" s="528"/>
      <c r="R546" s="528"/>
      <c r="S546" s="528"/>
      <c r="T546" s="528"/>
      <c r="U546" s="529"/>
      <c r="V546" s="37" t="s">
        <v>66</v>
      </c>
      <c r="W546" s="382">
        <f>IFERROR(SUM(BL22:BL542),"0")</f>
        <v>11825.282762831037</v>
      </c>
      <c r="X546" s="382">
        <f>IFERROR(SUM(BM22:BM542),"0")</f>
        <v>11885.843999999997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8"/>
      <c r="O547" s="546" t="s">
        <v>744</v>
      </c>
      <c r="P547" s="528"/>
      <c r="Q547" s="528"/>
      <c r="R547" s="528"/>
      <c r="S547" s="528"/>
      <c r="T547" s="528"/>
      <c r="U547" s="529"/>
      <c r="V547" s="37" t="s">
        <v>745</v>
      </c>
      <c r="W547" s="38">
        <f>ROUNDUP(SUM(BN22:BN542),0)</f>
        <v>19</v>
      </c>
      <c r="X547" s="38">
        <f>ROUNDUP(SUM(BO22:BO542),0)</f>
        <v>19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8"/>
      <c r="O548" s="546" t="s">
        <v>746</v>
      </c>
      <c r="P548" s="528"/>
      <c r="Q548" s="528"/>
      <c r="R548" s="528"/>
      <c r="S548" s="528"/>
      <c r="T548" s="528"/>
      <c r="U548" s="529"/>
      <c r="V548" s="37" t="s">
        <v>66</v>
      </c>
      <c r="W548" s="382">
        <f>GrossWeightTotal+PalletQtyTotal*25</f>
        <v>12300.282762831037</v>
      </c>
      <c r="X548" s="382">
        <f>GrossWeightTotalR+PalletQtyTotalR*25</f>
        <v>12360.843999999997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8"/>
      <c r="O549" s="546" t="s">
        <v>747</v>
      </c>
      <c r="P549" s="528"/>
      <c r="Q549" s="528"/>
      <c r="R549" s="528"/>
      <c r="S549" s="528"/>
      <c r="T549" s="528"/>
      <c r="U549" s="5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1160.9153649670891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1167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8"/>
      <c r="O550" s="546" t="s">
        <v>748</v>
      </c>
      <c r="P550" s="528"/>
      <c r="Q550" s="528"/>
      <c r="R550" s="528"/>
      <c r="S550" s="528"/>
      <c r="T550" s="528"/>
      <c r="U550" s="5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21.290030000000002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24" t="s">
        <v>98</v>
      </c>
      <c r="D552" s="649"/>
      <c r="E552" s="649"/>
      <c r="F552" s="613"/>
      <c r="G552" s="424" t="s">
        <v>229</v>
      </c>
      <c r="H552" s="649"/>
      <c r="I552" s="649"/>
      <c r="J552" s="649"/>
      <c r="K552" s="649"/>
      <c r="L552" s="649"/>
      <c r="M552" s="649"/>
      <c r="N552" s="649"/>
      <c r="O552" s="649"/>
      <c r="P552" s="613"/>
      <c r="Q552" s="424" t="s">
        <v>461</v>
      </c>
      <c r="R552" s="613"/>
      <c r="S552" s="424" t="s">
        <v>522</v>
      </c>
      <c r="T552" s="649"/>
      <c r="U552" s="649"/>
      <c r="V552" s="613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67" t="s">
        <v>751</v>
      </c>
      <c r="B553" s="424" t="s">
        <v>60</v>
      </c>
      <c r="C553" s="424" t="s">
        <v>99</v>
      </c>
      <c r="D553" s="424" t="s">
        <v>107</v>
      </c>
      <c r="E553" s="424" t="s">
        <v>98</v>
      </c>
      <c r="F553" s="424" t="s">
        <v>219</v>
      </c>
      <c r="G553" s="424" t="s">
        <v>230</v>
      </c>
      <c r="H553" s="424" t="s">
        <v>237</v>
      </c>
      <c r="I553" s="424" t="s">
        <v>256</v>
      </c>
      <c r="J553" s="424" t="s">
        <v>326</v>
      </c>
      <c r="K553" s="378"/>
      <c r="L553" s="424" t="s">
        <v>356</v>
      </c>
      <c r="M553" s="378"/>
      <c r="N553" s="424" t="s">
        <v>356</v>
      </c>
      <c r="O553" s="424" t="s">
        <v>431</v>
      </c>
      <c r="P553" s="424" t="s">
        <v>448</v>
      </c>
      <c r="Q553" s="424" t="s">
        <v>462</v>
      </c>
      <c r="R553" s="424" t="s">
        <v>497</v>
      </c>
      <c r="S553" s="424" t="s">
        <v>523</v>
      </c>
      <c r="T553" s="424" t="s">
        <v>570</v>
      </c>
      <c r="U553" s="424" t="s">
        <v>596</v>
      </c>
      <c r="V553" s="424" t="s">
        <v>603</v>
      </c>
      <c r="W553" s="424" t="s">
        <v>607</v>
      </c>
      <c r="X553" s="424" t="s">
        <v>657</v>
      </c>
      <c r="AA553" s="52"/>
      <c r="AD553" s="378"/>
    </row>
    <row r="554" spans="1:30" ht="13.5" customHeight="1" thickBot="1" x14ac:dyDescent="0.25">
      <c r="A554" s="768"/>
      <c r="B554" s="425"/>
      <c r="C554" s="425"/>
      <c r="D554" s="425"/>
      <c r="E554" s="425"/>
      <c r="F554" s="425"/>
      <c r="G554" s="425"/>
      <c r="H554" s="425"/>
      <c r="I554" s="425"/>
      <c r="J554" s="425"/>
      <c r="K554" s="378"/>
      <c r="L554" s="425"/>
      <c r="M554" s="378"/>
      <c r="N554" s="425"/>
      <c r="O554" s="425"/>
      <c r="P554" s="425"/>
      <c r="Q554" s="425"/>
      <c r="R554" s="425"/>
      <c r="S554" s="425"/>
      <c r="T554" s="425"/>
      <c r="U554" s="425"/>
      <c r="V554" s="425"/>
      <c r="W554" s="425"/>
      <c r="X554" s="425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507.6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1209.5999999999999</v>
      </c>
      <c r="F555" s="46">
        <f>IFERROR(X134*1,"0")+IFERROR(X135*1,"0")+IFERROR(X136*1,"0")+IFERROR(X137*1,"0")+IFERROR(X138*1,"0")</f>
        <v>504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0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400.2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304.2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304.2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5715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405.59999999999997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2207.0400000000004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543:U543"/>
    <mergeCell ref="O24:U24"/>
    <mergeCell ref="A261:Y261"/>
    <mergeCell ref="O69:S69"/>
    <mergeCell ref="D244:E244"/>
    <mergeCell ref="O456:U456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313:S313"/>
    <mergeCell ref="O107:S107"/>
    <mergeCell ref="O465:S465"/>
    <mergeCell ref="A440:N441"/>
    <mergeCell ref="D249:E249"/>
    <mergeCell ref="D276:E276"/>
    <mergeCell ref="O121:U121"/>
    <mergeCell ref="D341:E341"/>
    <mergeCell ref="D170:E170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A34:N35"/>
    <mergeCell ref="O426:U426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A103:N104"/>
    <mergeCell ref="O185:S185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D241:E241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160:U160"/>
    <mergeCell ref="O177:S177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D553:D554"/>
    <mergeCell ref="O387:U387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D541:E541"/>
    <mergeCell ref="A444:N445"/>
    <mergeCell ref="A95:Y95"/>
    <mergeCell ref="O96:S96"/>
    <mergeCell ref="O367:S367"/>
    <mergeCell ref="O94:U94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O77:S77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D424:E424"/>
    <mergeCell ref="O252:U252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O423:S423"/>
    <mergeCell ref="D185:E1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D486:E486"/>
    <mergeCell ref="D78:E78"/>
    <mergeCell ref="D134:E134"/>
    <mergeCell ref="D205:E205"/>
    <mergeCell ref="O210:U210"/>
    <mergeCell ref="O452:U452"/>
    <mergeCell ref="O217:S217"/>
    <mergeCell ref="D363:E363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2024-06-06T09:13:07Z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