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18" i="1" l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7" i="1"/>
  <c r="AI8" i="1"/>
  <c r="AI9" i="1"/>
  <c r="AI10" i="1"/>
  <c r="AI11" i="1"/>
  <c r="AI12" i="1"/>
  <c r="AI13" i="1"/>
  <c r="AI14" i="1"/>
  <c r="AI15" i="1"/>
  <c r="AI16" i="1"/>
  <c r="AI17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2" i="1"/>
  <c r="AH95" i="1"/>
  <c r="AH96" i="1"/>
  <c r="AH97" i="1"/>
  <c r="AH98" i="1"/>
  <c r="AH99" i="1"/>
  <c r="AH102" i="1"/>
  <c r="AH103" i="1"/>
  <c r="AH106" i="1"/>
  <c r="AH107" i="1"/>
  <c r="AH108" i="1"/>
  <c r="AH111" i="1"/>
  <c r="AH112" i="1"/>
  <c r="AH113" i="1"/>
  <c r="AH114" i="1"/>
  <c r="AH115" i="1"/>
  <c r="AH117" i="1"/>
  <c r="AH122" i="1"/>
  <c r="AH123" i="1"/>
  <c r="AH124" i="1"/>
  <c r="AH125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22" i="1"/>
  <c r="AG123" i="1"/>
  <c r="AG124" i="1"/>
  <c r="AG125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22" i="1"/>
  <c r="AE123" i="1"/>
  <c r="AE124" i="1"/>
  <c r="AE125" i="1"/>
  <c r="AE7" i="1"/>
  <c r="Z7" i="1" s="1"/>
  <c r="Y8" i="1"/>
  <c r="Y9" i="1"/>
  <c r="Y13" i="1"/>
  <c r="Y14" i="1"/>
  <c r="Y15" i="1"/>
  <c r="Y16" i="1"/>
  <c r="Y17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9" i="1"/>
  <c r="Y60" i="1"/>
  <c r="Y61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7" i="1"/>
  <c r="W8" i="1"/>
  <c r="W9" i="1"/>
  <c r="W10" i="1"/>
  <c r="Y10" i="1" s="1"/>
  <c r="W13" i="1"/>
  <c r="W14" i="1"/>
  <c r="W15" i="1"/>
  <c r="W16" i="1"/>
  <c r="W17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Y39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8" i="1"/>
  <c r="Y58" i="1" s="1"/>
  <c r="W59" i="1"/>
  <c r="W60" i="1"/>
  <c r="W61" i="1"/>
  <c r="W62" i="1"/>
  <c r="Y62" i="1" s="1"/>
  <c r="W63" i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Y99" i="1" s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7" i="1"/>
  <c r="AD10" i="1"/>
  <c r="AD11" i="1"/>
  <c r="W11" i="1" s="1"/>
  <c r="AD12" i="1"/>
  <c r="W12" i="1" s="1"/>
  <c r="Y12" i="1" s="1"/>
  <c r="AD18" i="1"/>
  <c r="Y18" i="1" s="1"/>
  <c r="AD19" i="1"/>
  <c r="W19" i="1" s="1"/>
  <c r="Y19" i="1" s="1"/>
  <c r="AD40" i="1"/>
  <c r="W40" i="1" s="1"/>
  <c r="Y40" i="1" s="1"/>
  <c r="AD41" i="1"/>
  <c r="W41" i="1" s="1"/>
  <c r="Y41" i="1" s="1"/>
  <c r="AD57" i="1"/>
  <c r="W57" i="1" s="1"/>
  <c r="Y57" i="1" s="1"/>
  <c r="AD58" i="1"/>
  <c r="AD65" i="1"/>
  <c r="W65" i="1" s="1"/>
  <c r="Y65" i="1" s="1"/>
  <c r="AD81" i="1"/>
  <c r="W81" i="1" s="1"/>
  <c r="Y81" i="1" s="1"/>
  <c r="AD82" i="1"/>
  <c r="W82" i="1" s="1"/>
  <c r="Y82" i="1" s="1"/>
  <c r="AH6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2" i="1"/>
  <c r="M123" i="1"/>
  <c r="M124" i="1"/>
  <c r="M125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2" i="1"/>
  <c r="L123" i="1"/>
  <c r="L124" i="1"/>
  <c r="L12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2" i="1"/>
  <c r="J123" i="1"/>
  <c r="J124" i="1"/>
  <c r="J125" i="1"/>
  <c r="J7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2" i="1"/>
  <c r="G123" i="1"/>
  <c r="G124" i="1"/>
  <c r="G125" i="1"/>
  <c r="G7" i="1"/>
  <c r="E6" i="1"/>
  <c r="F6" i="1"/>
  <c r="AK6" i="1" l="1"/>
  <c r="AJ6" i="1"/>
  <c r="W6" i="1"/>
  <c r="Y11" i="1"/>
  <c r="AD6" i="1"/>
  <c r="AE6" i="1"/>
  <c r="K6" i="1"/>
  <c r="J6" i="1"/>
</calcChain>
</file>

<file path=xl/sharedStrings.xml><?xml version="1.0" encoding="utf-8"?>
<sst xmlns="http://schemas.openxmlformats.org/spreadsheetml/2006/main" count="293" uniqueCount="157">
  <si>
    <t>Период: 23.12.2024 - 03.01.2025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</si>
  <si>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</si>
  <si>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</si>
  <si>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</si>
  <si>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</si>
  <si>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</si>
  <si>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</si>
  <si>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</si>
  <si>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</si>
  <si>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</si>
  <si>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</si>
  <si>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</si>
  <si>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</si>
  <si>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</si>
  <si>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</si>
  <si>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</si>
  <si>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</si>
  <si>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</si>
  <si>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</si>
  <si>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</si>
  <si>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</si>
  <si>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</si>
  <si>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</si>
  <si>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</si>
  <si>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</si>
  <si>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</si>
  <si>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</si>
  <si>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</si>
  <si>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</si>
  <si>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</si>
  <si>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</si>
  <si>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</si>
  <si>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</si>
  <si>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</si>
  <si>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</si>
  <si>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</si>
  <si>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</si>
  <si>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</si>
  <si>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</si>
  <si>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</si>
  <si>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</si>
  <si>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</si>
  <si>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</si>
  <si>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</si>
  <si>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</si>
  <si>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</si>
  <si>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</si>
  <si>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</si>
  <si>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</si>
  <si>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</si>
  <si>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</si>
  <si>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</si>
  <si>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</si>
  <si>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</si>
  <si>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</si>
  <si>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</si>
  <si>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</si>
  <si>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</si>
  <si>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</si>
  <si>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</si>
  <si>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</si>
  <si>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</si>
  <si>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</si>
  <si>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</si>
  <si>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</si>
  <si>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</si>
  <si>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</si>
  <si>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</si>
  <si>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</si>
  <si>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</si>
  <si>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</si>
  <si>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</si>
  <si>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</si>
  <si>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</si>
  <si>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</si>
  <si>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</si>
  <si>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</si>
  <si>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</si>
  <si>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</si>
  <si>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</si>
  <si>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</si>
  <si>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</si>
  <si>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</si>
  <si>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</si>
  <si>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</si>
  <si>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</si>
  <si>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</si>
  <si>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</si>
  <si>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</si>
  <si>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</si>
  <si>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</si>
  <si>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</si>
  <si>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</si>
  <si>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</si>
  <si>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</si>
  <si>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</si>
  <si>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</si>
  <si>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</si>
  <si>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</si>
  <si>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</si>
  <si>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</si>
  <si>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</si>
  <si>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</si>
  <si>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</si>
  <si>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</si>
  <si>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</si>
  <si>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</si>
  <si>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</si>
  <si>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</si>
  <si>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</si>
  <si>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</si>
  <si>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</si>
  <si>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</si>
  <si>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</si>
  <si>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</si>
  <si>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</si>
  <si>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</si>
  <si>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</si>
  <si>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</si>
  <si>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</si>
  <si>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</si>
  <si>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</si>
  <si>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</si>
  <si>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</si>
  <si>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</si>
  <si>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</si>
  <si>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</si>
  <si>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</si>
  <si>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</si>
  <si>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</si>
  <si>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</si>
  <si>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</si>
  <si>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</si>
  <si>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</si>
  <si>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</si>
  <si>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</si>
  <si>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</si>
  <si>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</si>
  <si>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</si>
  <si>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</si>
  <si>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</si>
  <si>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</si>
  <si>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</si>
  <si>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</si>
  <si>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</si>
  <si>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н03,01,</t>
  </si>
  <si>
    <t>03,01,</t>
  </si>
  <si>
    <t>06,01,</t>
  </si>
  <si>
    <t>08,01,</t>
  </si>
  <si>
    <t>09,01,</t>
  </si>
  <si>
    <t>10,01,</t>
  </si>
  <si>
    <t>13,12,</t>
  </si>
  <si>
    <t>20,12,</t>
  </si>
  <si>
    <t>27,12,</t>
  </si>
  <si>
    <t>30,12,</t>
  </si>
  <si>
    <t>7д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</si>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</sst>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1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30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-30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3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20.12.2024 - 27.12.2024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27,12,</v>
          </cell>
          <cell r="M5" t="str">
            <v>30,12,</v>
          </cell>
          <cell r="N5" t="str">
            <v>06,01,</v>
          </cell>
          <cell r="X5" t="str">
            <v>03,01,</v>
          </cell>
          <cell r="AE5" t="str">
            <v>06,12,</v>
          </cell>
          <cell r="AF5" t="str">
            <v>13,12,</v>
          </cell>
          <cell r="AG5" t="str">
            <v>20,12,</v>
          </cell>
          <cell r="AH5" t="str">
            <v>28,12,</v>
          </cell>
        </row>
        <row r="6">
          <cell r="E6">
            <v>168961.37199999997</v>
          </cell>
          <cell r="F6">
            <v>57047.508000000002</v>
          </cell>
          <cell r="J6">
            <v>170992.69399999999</v>
          </cell>
          <cell r="K6">
            <v>-2031.3220000000003</v>
          </cell>
          <cell r="L6">
            <v>26500</v>
          </cell>
          <cell r="M6">
            <v>19450</v>
          </cell>
          <cell r="N6">
            <v>26570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28517.074400000009</v>
          </cell>
          <cell r="X6">
            <v>26080</v>
          </cell>
          <cell r="AA6">
            <v>0</v>
          </cell>
          <cell r="AB6">
            <v>0</v>
          </cell>
          <cell r="AC6">
            <v>0</v>
          </cell>
          <cell r="AD6">
            <v>26376</v>
          </cell>
          <cell r="AE6">
            <v>21757.280399999996</v>
          </cell>
          <cell r="AF6">
            <v>19466.662000000004</v>
          </cell>
          <cell r="AG6">
            <v>20815.061400000002</v>
          </cell>
          <cell r="AH6">
            <v>24535.125999999993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340.94299999999998</v>
          </cell>
          <cell r="D7">
            <v>763.16499999999996</v>
          </cell>
          <cell r="E7">
            <v>932.88</v>
          </cell>
          <cell r="F7">
            <v>139.315</v>
          </cell>
          <cell r="G7" t="str">
            <v>н</v>
          </cell>
          <cell r="H7">
            <v>1</v>
          </cell>
          <cell r="I7">
            <v>45</v>
          </cell>
          <cell r="J7">
            <v>932.69600000000003</v>
          </cell>
          <cell r="K7">
            <v>0.18399999999996908</v>
          </cell>
          <cell r="L7">
            <v>200</v>
          </cell>
          <cell r="M7">
            <v>250</v>
          </cell>
          <cell r="N7">
            <v>250</v>
          </cell>
          <cell r="W7">
            <v>186.57599999999999</v>
          </cell>
          <cell r="X7">
            <v>350</v>
          </cell>
          <cell r="Y7">
            <v>6.3744265071606216</v>
          </cell>
          <cell r="Z7">
            <v>0.74669303661778574</v>
          </cell>
          <cell r="AD7">
            <v>0</v>
          </cell>
          <cell r="AE7">
            <v>95.184400000000011</v>
          </cell>
          <cell r="AF7">
            <v>91.906800000000004</v>
          </cell>
          <cell r="AG7">
            <v>116.82239999999999</v>
          </cell>
          <cell r="AH7">
            <v>138.44200000000001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480.59100000000001</v>
          </cell>
          <cell r="D8">
            <v>352.322</v>
          </cell>
          <cell r="E8">
            <v>581.94899999999996</v>
          </cell>
          <cell r="F8">
            <v>211.554</v>
          </cell>
          <cell r="G8" t="str">
            <v>ябл</v>
          </cell>
          <cell r="H8">
            <v>1</v>
          </cell>
          <cell r="I8">
            <v>45</v>
          </cell>
          <cell r="J8">
            <v>567.11599999999999</v>
          </cell>
          <cell r="K8">
            <v>14.83299999999997</v>
          </cell>
          <cell r="L8">
            <v>90</v>
          </cell>
          <cell r="M8">
            <v>150</v>
          </cell>
          <cell r="N8">
            <v>120</v>
          </cell>
          <cell r="W8">
            <v>116.38979999999999</v>
          </cell>
          <cell r="X8">
            <v>150</v>
          </cell>
          <cell r="Y8">
            <v>6.1994607774908115</v>
          </cell>
          <cell r="Z8">
            <v>1.8176335039668425</v>
          </cell>
          <cell r="AD8">
            <v>0</v>
          </cell>
          <cell r="AE8">
            <v>124.75640000000001</v>
          </cell>
          <cell r="AF8">
            <v>105.0596</v>
          </cell>
          <cell r="AG8">
            <v>93.479600000000005</v>
          </cell>
          <cell r="AH8">
            <v>97.385999999999996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1180.0170000000001</v>
          </cell>
          <cell r="D9">
            <v>1531.9359999999999</v>
          </cell>
          <cell r="E9">
            <v>1706.18</v>
          </cell>
          <cell r="F9">
            <v>905.05899999999997</v>
          </cell>
          <cell r="G9" t="str">
            <v>н</v>
          </cell>
          <cell r="H9">
            <v>1</v>
          </cell>
          <cell r="I9">
            <v>45</v>
          </cell>
          <cell r="J9">
            <v>1785.4839999999999</v>
          </cell>
          <cell r="K9">
            <v>-79.30399999999986</v>
          </cell>
          <cell r="L9">
            <v>450</v>
          </cell>
          <cell r="M9">
            <v>300</v>
          </cell>
          <cell r="N9">
            <v>400</v>
          </cell>
          <cell r="W9">
            <v>341.23599999999999</v>
          </cell>
          <cell r="X9">
            <v>400</v>
          </cell>
          <cell r="Y9">
            <v>7.1946072512865005</v>
          </cell>
          <cell r="Z9">
            <v>2.6522963579458203</v>
          </cell>
          <cell r="AD9">
            <v>0</v>
          </cell>
          <cell r="AE9">
            <v>322.87559999999996</v>
          </cell>
          <cell r="AF9">
            <v>314.57779999999997</v>
          </cell>
          <cell r="AG9">
            <v>320.16039999999998</v>
          </cell>
          <cell r="AH9">
            <v>361.87799999999999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1366</v>
          </cell>
          <cell r="D10">
            <v>3675</v>
          </cell>
          <cell r="E10">
            <v>4058</v>
          </cell>
          <cell r="F10">
            <v>894</v>
          </cell>
          <cell r="G10" t="str">
            <v>ябл</v>
          </cell>
          <cell r="H10">
            <v>0.4</v>
          </cell>
          <cell r="I10">
            <v>45</v>
          </cell>
          <cell r="J10">
            <v>4524</v>
          </cell>
          <cell r="K10">
            <v>-466</v>
          </cell>
          <cell r="L10">
            <v>400</v>
          </cell>
          <cell r="M10">
            <v>600</v>
          </cell>
          <cell r="N10">
            <v>800</v>
          </cell>
          <cell r="W10">
            <v>681.6</v>
          </cell>
          <cell r="X10">
            <v>800</v>
          </cell>
          <cell r="Y10">
            <v>5.126173708920188</v>
          </cell>
          <cell r="Z10">
            <v>1.311619718309859</v>
          </cell>
          <cell r="AD10">
            <v>650</v>
          </cell>
          <cell r="AE10">
            <v>440.6</v>
          </cell>
          <cell r="AF10">
            <v>403.6</v>
          </cell>
          <cell r="AG10">
            <v>457.4</v>
          </cell>
          <cell r="AH10">
            <v>462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2348</v>
          </cell>
          <cell r="D11">
            <v>6320</v>
          </cell>
          <cell r="E11">
            <v>6874</v>
          </cell>
          <cell r="F11">
            <v>1745</v>
          </cell>
          <cell r="G11">
            <v>0</v>
          </cell>
          <cell r="H11">
            <v>0.45</v>
          </cell>
          <cell r="I11">
            <v>45</v>
          </cell>
          <cell r="J11">
            <v>6836</v>
          </cell>
          <cell r="K11">
            <v>38</v>
          </cell>
          <cell r="L11">
            <v>500</v>
          </cell>
          <cell r="M11">
            <v>600</v>
          </cell>
          <cell r="N11">
            <v>800</v>
          </cell>
          <cell r="W11">
            <v>795.2</v>
          </cell>
          <cell r="X11">
            <v>800</v>
          </cell>
          <cell r="Y11">
            <v>5.589788732394366</v>
          </cell>
          <cell r="Z11">
            <v>2.1944164989939638</v>
          </cell>
          <cell r="AD11">
            <v>2898</v>
          </cell>
          <cell r="AE11">
            <v>761.8</v>
          </cell>
          <cell r="AF11">
            <v>647.4</v>
          </cell>
          <cell r="AG11">
            <v>675.8</v>
          </cell>
          <cell r="AH11">
            <v>589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1839</v>
          </cell>
          <cell r="D12">
            <v>3823</v>
          </cell>
          <cell r="E12">
            <v>4121</v>
          </cell>
          <cell r="F12">
            <v>1392</v>
          </cell>
          <cell r="G12">
            <v>0</v>
          </cell>
          <cell r="H12">
            <v>0.45</v>
          </cell>
          <cell r="I12">
            <v>45</v>
          </cell>
          <cell r="J12">
            <v>4218</v>
          </cell>
          <cell r="K12">
            <v>-97</v>
          </cell>
          <cell r="L12">
            <v>500</v>
          </cell>
          <cell r="M12">
            <v>600</v>
          </cell>
          <cell r="N12">
            <v>700</v>
          </cell>
          <cell r="W12">
            <v>769</v>
          </cell>
          <cell r="X12">
            <v>700</v>
          </cell>
          <cell r="Y12">
            <v>5.0611183355006499</v>
          </cell>
          <cell r="Z12">
            <v>1.8101430429128738</v>
          </cell>
          <cell r="AD12">
            <v>276</v>
          </cell>
          <cell r="AE12">
            <v>611.20000000000005</v>
          </cell>
          <cell r="AF12">
            <v>562.79999999999995</v>
          </cell>
          <cell r="AG12">
            <v>620.4</v>
          </cell>
          <cell r="AH12">
            <v>574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36</v>
          </cell>
          <cell r="D13">
            <v>37</v>
          </cell>
          <cell r="E13">
            <v>59</v>
          </cell>
          <cell r="F13">
            <v>8</v>
          </cell>
          <cell r="G13">
            <v>0</v>
          </cell>
          <cell r="H13">
            <v>0.4</v>
          </cell>
          <cell r="I13">
            <v>50</v>
          </cell>
          <cell r="J13">
            <v>93</v>
          </cell>
          <cell r="K13">
            <v>-34</v>
          </cell>
          <cell r="L13">
            <v>0</v>
          </cell>
          <cell r="M13">
            <v>20</v>
          </cell>
          <cell r="N13">
            <v>20</v>
          </cell>
          <cell r="W13">
            <v>11.8</v>
          </cell>
          <cell r="X13">
            <v>20</v>
          </cell>
          <cell r="Y13">
            <v>5.7627118644067794</v>
          </cell>
          <cell r="Z13">
            <v>0.67796610169491522</v>
          </cell>
          <cell r="AD13">
            <v>0</v>
          </cell>
          <cell r="AE13">
            <v>7.4</v>
          </cell>
          <cell r="AF13">
            <v>6.2</v>
          </cell>
          <cell r="AG13">
            <v>5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633</v>
          </cell>
          <cell r="D14">
            <v>538</v>
          </cell>
          <cell r="E14">
            <v>674</v>
          </cell>
          <cell r="F14">
            <v>472</v>
          </cell>
          <cell r="G14">
            <v>0</v>
          </cell>
          <cell r="H14">
            <v>0.17</v>
          </cell>
          <cell r="I14">
            <v>180</v>
          </cell>
          <cell r="J14">
            <v>706</v>
          </cell>
          <cell r="K14">
            <v>-32</v>
          </cell>
          <cell r="L14">
            <v>150</v>
          </cell>
          <cell r="M14">
            <v>0</v>
          </cell>
          <cell r="N14">
            <v>150</v>
          </cell>
          <cell r="W14">
            <v>134.80000000000001</v>
          </cell>
          <cell r="X14">
            <v>150</v>
          </cell>
          <cell r="Y14">
            <v>6.8397626112759635</v>
          </cell>
          <cell r="Z14">
            <v>3.5014836795252222</v>
          </cell>
          <cell r="AD14">
            <v>0</v>
          </cell>
          <cell r="AE14">
            <v>78</v>
          </cell>
          <cell r="AF14">
            <v>54.6</v>
          </cell>
          <cell r="AG14">
            <v>57.8</v>
          </cell>
          <cell r="AH14">
            <v>106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287</v>
          </cell>
          <cell r="D15">
            <v>175</v>
          </cell>
          <cell r="E15">
            <v>261</v>
          </cell>
          <cell r="F15">
            <v>192</v>
          </cell>
          <cell r="G15">
            <v>0</v>
          </cell>
          <cell r="H15">
            <v>0.3</v>
          </cell>
          <cell r="I15">
            <v>40</v>
          </cell>
          <cell r="J15">
            <v>307</v>
          </cell>
          <cell r="K15">
            <v>-46</v>
          </cell>
          <cell r="L15">
            <v>50</v>
          </cell>
          <cell r="M15">
            <v>50</v>
          </cell>
          <cell r="N15">
            <v>50</v>
          </cell>
          <cell r="W15">
            <v>52.2</v>
          </cell>
          <cell r="Y15">
            <v>6.5517241379310338</v>
          </cell>
          <cell r="Z15">
            <v>3.6781609195402298</v>
          </cell>
          <cell r="AD15">
            <v>0</v>
          </cell>
          <cell r="AE15">
            <v>65.400000000000006</v>
          </cell>
          <cell r="AF15">
            <v>64.599999999999994</v>
          </cell>
          <cell r="AG15">
            <v>49.6</v>
          </cell>
          <cell r="AH15">
            <v>53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3232</v>
          </cell>
          <cell r="D16">
            <v>3094</v>
          </cell>
          <cell r="E16">
            <v>2929</v>
          </cell>
          <cell r="F16">
            <v>3308</v>
          </cell>
          <cell r="G16">
            <v>0</v>
          </cell>
          <cell r="H16">
            <v>0.17</v>
          </cell>
          <cell r="I16">
            <v>180</v>
          </cell>
          <cell r="J16">
            <v>2984</v>
          </cell>
          <cell r="K16">
            <v>-55</v>
          </cell>
          <cell r="L16">
            <v>1000</v>
          </cell>
          <cell r="M16">
            <v>0</v>
          </cell>
          <cell r="N16">
            <v>500</v>
          </cell>
          <cell r="W16">
            <v>585.79999999999995</v>
          </cell>
          <cell r="Y16">
            <v>8.2075793786275177</v>
          </cell>
          <cell r="Z16">
            <v>5.6469784909525442</v>
          </cell>
          <cell r="AD16">
            <v>0</v>
          </cell>
          <cell r="AE16">
            <v>325.39999999999998</v>
          </cell>
          <cell r="AF16">
            <v>293.2</v>
          </cell>
          <cell r="AG16">
            <v>327.39999999999998</v>
          </cell>
          <cell r="AH16">
            <v>520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387</v>
          </cell>
          <cell r="D17">
            <v>486</v>
          </cell>
          <cell r="E17">
            <v>531</v>
          </cell>
          <cell r="F17">
            <v>326</v>
          </cell>
          <cell r="G17">
            <v>0</v>
          </cell>
          <cell r="H17">
            <v>0.35</v>
          </cell>
          <cell r="I17">
            <v>45</v>
          </cell>
          <cell r="J17">
            <v>791</v>
          </cell>
          <cell r="K17">
            <v>-260</v>
          </cell>
          <cell r="L17">
            <v>60</v>
          </cell>
          <cell r="M17">
            <v>120</v>
          </cell>
          <cell r="N17">
            <v>120</v>
          </cell>
          <cell r="W17">
            <v>106.2</v>
          </cell>
          <cell r="X17">
            <v>120</v>
          </cell>
          <cell r="Y17">
            <v>7.024482109227872</v>
          </cell>
          <cell r="Z17">
            <v>3.0696798493408664</v>
          </cell>
          <cell r="AD17">
            <v>0</v>
          </cell>
          <cell r="AE17">
            <v>109.8</v>
          </cell>
          <cell r="AF17">
            <v>83.8</v>
          </cell>
          <cell r="AG17">
            <v>86.6</v>
          </cell>
          <cell r="AH17">
            <v>50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80</v>
          </cell>
          <cell r="D18">
            <v>302</v>
          </cell>
          <cell r="E18">
            <v>291</v>
          </cell>
          <cell r="F18">
            <v>85</v>
          </cell>
          <cell r="G18" t="str">
            <v>н</v>
          </cell>
          <cell r="H18">
            <v>0.35</v>
          </cell>
          <cell r="I18">
            <v>45</v>
          </cell>
          <cell r="J18">
            <v>352</v>
          </cell>
          <cell r="K18">
            <v>-61</v>
          </cell>
          <cell r="L18">
            <v>30</v>
          </cell>
          <cell r="M18">
            <v>30</v>
          </cell>
          <cell r="N18">
            <v>50</v>
          </cell>
          <cell r="W18">
            <v>31.8</v>
          </cell>
          <cell r="X18">
            <v>50</v>
          </cell>
          <cell r="Y18">
            <v>7.7044025157232703</v>
          </cell>
          <cell r="Z18">
            <v>2.6729559748427674</v>
          </cell>
          <cell r="AD18">
            <v>132</v>
          </cell>
          <cell r="AE18">
            <v>5.2</v>
          </cell>
          <cell r="AF18">
            <v>11.6</v>
          </cell>
          <cell r="AG18">
            <v>25.6</v>
          </cell>
          <cell r="AH18">
            <v>45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444</v>
          </cell>
          <cell r="D19">
            <v>119</v>
          </cell>
          <cell r="E19">
            <v>459</v>
          </cell>
          <cell r="F19">
            <v>81</v>
          </cell>
          <cell r="G19">
            <v>0</v>
          </cell>
          <cell r="H19">
            <v>0.35</v>
          </cell>
          <cell r="I19">
            <v>45</v>
          </cell>
          <cell r="J19">
            <v>566</v>
          </cell>
          <cell r="K19">
            <v>-107</v>
          </cell>
          <cell r="L19">
            <v>60</v>
          </cell>
          <cell r="M19">
            <v>110</v>
          </cell>
          <cell r="N19">
            <v>100</v>
          </cell>
          <cell r="W19">
            <v>91.8</v>
          </cell>
          <cell r="X19">
            <v>100</v>
          </cell>
          <cell r="Y19">
            <v>4.912854030501089</v>
          </cell>
          <cell r="Z19">
            <v>0.88235294117647056</v>
          </cell>
          <cell r="AD19">
            <v>0</v>
          </cell>
          <cell r="AE19">
            <v>85</v>
          </cell>
          <cell r="AF19">
            <v>81.8</v>
          </cell>
          <cell r="AG19">
            <v>58.8</v>
          </cell>
          <cell r="AH19">
            <v>30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259</v>
          </cell>
          <cell r="D20">
            <v>797</v>
          </cell>
          <cell r="E20">
            <v>867</v>
          </cell>
          <cell r="F20">
            <v>143</v>
          </cell>
          <cell r="G20">
            <v>0</v>
          </cell>
          <cell r="H20">
            <v>0.35</v>
          </cell>
          <cell r="I20">
            <v>45</v>
          </cell>
          <cell r="J20">
            <v>985</v>
          </cell>
          <cell r="K20">
            <v>-118</v>
          </cell>
          <cell r="L20">
            <v>100</v>
          </cell>
          <cell r="M20">
            <v>200</v>
          </cell>
          <cell r="N20">
            <v>220</v>
          </cell>
          <cell r="W20">
            <v>173.4</v>
          </cell>
          <cell r="X20">
            <v>220</v>
          </cell>
          <cell r="Y20">
            <v>5.0922722029988465</v>
          </cell>
          <cell r="Z20">
            <v>0.82468281430219148</v>
          </cell>
          <cell r="AD20">
            <v>0</v>
          </cell>
          <cell r="AE20">
            <v>38.6</v>
          </cell>
          <cell r="AF20">
            <v>90.8</v>
          </cell>
          <cell r="AG20">
            <v>105.6</v>
          </cell>
          <cell r="AH20">
            <v>121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414.4</v>
          </cell>
          <cell r="D21">
            <v>430.24700000000001</v>
          </cell>
          <cell r="E21">
            <v>473.5</v>
          </cell>
          <cell r="F21">
            <v>329.72300000000001</v>
          </cell>
          <cell r="G21">
            <v>0</v>
          </cell>
          <cell r="H21">
            <v>1</v>
          </cell>
          <cell r="I21">
            <v>50</v>
          </cell>
          <cell r="J21">
            <v>532.66200000000003</v>
          </cell>
          <cell r="K21">
            <v>-59.162000000000035</v>
          </cell>
          <cell r="L21">
            <v>50</v>
          </cell>
          <cell r="M21">
            <v>0</v>
          </cell>
          <cell r="N21">
            <v>120</v>
          </cell>
          <cell r="W21">
            <v>94.7</v>
          </cell>
          <cell r="X21">
            <v>120</v>
          </cell>
          <cell r="Y21">
            <v>6.5440654699049627</v>
          </cell>
          <cell r="Z21">
            <v>3.4817634635691657</v>
          </cell>
          <cell r="AD21">
            <v>0</v>
          </cell>
          <cell r="AE21">
            <v>92.399199999999993</v>
          </cell>
          <cell r="AF21">
            <v>79.943200000000004</v>
          </cell>
          <cell r="AG21">
            <v>86.353999999999999</v>
          </cell>
          <cell r="AH21">
            <v>92.855999999999995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3867.038</v>
          </cell>
          <cell r="D22">
            <v>8142.0039999999999</v>
          </cell>
          <cell r="E22">
            <v>7726.28</v>
          </cell>
          <cell r="F22">
            <v>4031.78</v>
          </cell>
          <cell r="G22">
            <v>0</v>
          </cell>
          <cell r="H22">
            <v>1</v>
          </cell>
          <cell r="I22">
            <v>50</v>
          </cell>
          <cell r="J22">
            <v>8112.8680000000004</v>
          </cell>
          <cell r="K22">
            <v>-386.58800000000065</v>
          </cell>
          <cell r="L22">
            <v>1600</v>
          </cell>
          <cell r="M22">
            <v>1500</v>
          </cell>
          <cell r="N22">
            <v>2100</v>
          </cell>
          <cell r="W22">
            <v>1545.2559999999999</v>
          </cell>
          <cell r="X22">
            <v>2100</v>
          </cell>
          <cell r="Y22">
            <v>7.3332703448490095</v>
          </cell>
          <cell r="Z22">
            <v>2.6091340205118119</v>
          </cell>
          <cell r="AD22">
            <v>0</v>
          </cell>
          <cell r="AE22">
            <v>1064.8502000000001</v>
          </cell>
          <cell r="AF22">
            <v>990.88799999999992</v>
          </cell>
          <cell r="AG22">
            <v>1109.3524</v>
          </cell>
          <cell r="AH22">
            <v>1516.0050000000001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339.7</v>
          </cell>
          <cell r="D23">
            <v>708.173</v>
          </cell>
          <cell r="E23">
            <v>587.59299999999996</v>
          </cell>
          <cell r="F23">
            <v>43.570999999999998</v>
          </cell>
          <cell r="G23">
            <v>0</v>
          </cell>
          <cell r="H23">
            <v>1</v>
          </cell>
          <cell r="I23">
            <v>50</v>
          </cell>
          <cell r="J23">
            <v>579.06899999999996</v>
          </cell>
          <cell r="K23">
            <v>8.5240000000000009</v>
          </cell>
          <cell r="L23">
            <v>100</v>
          </cell>
          <cell r="M23">
            <v>90</v>
          </cell>
          <cell r="N23">
            <v>150</v>
          </cell>
          <cell r="W23">
            <v>117.51859999999999</v>
          </cell>
          <cell r="X23">
            <v>120</v>
          </cell>
          <cell r="Y23">
            <v>4.2850323267976309</v>
          </cell>
          <cell r="Z23">
            <v>0.37075833102164252</v>
          </cell>
          <cell r="AD23">
            <v>0</v>
          </cell>
          <cell r="AE23">
            <v>71.063199999999995</v>
          </cell>
          <cell r="AF23">
            <v>70.570799999999991</v>
          </cell>
          <cell r="AG23">
            <v>65.6828</v>
          </cell>
          <cell r="AH23">
            <v>100.29600000000001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1452.2329999999999</v>
          </cell>
          <cell r="D24">
            <v>2092.502</v>
          </cell>
          <cell r="E24">
            <v>1989.3140000000001</v>
          </cell>
          <cell r="F24">
            <v>1494.547</v>
          </cell>
          <cell r="G24">
            <v>0</v>
          </cell>
          <cell r="H24">
            <v>1</v>
          </cell>
          <cell r="I24">
            <v>60</v>
          </cell>
          <cell r="J24">
            <v>2063.2199999999998</v>
          </cell>
          <cell r="K24">
            <v>-73.905999999999722</v>
          </cell>
          <cell r="L24">
            <v>500</v>
          </cell>
          <cell r="M24">
            <v>0</v>
          </cell>
          <cell r="N24">
            <v>300</v>
          </cell>
          <cell r="W24">
            <v>397.86279999999999</v>
          </cell>
          <cell r="X24">
            <v>300</v>
          </cell>
          <cell r="Y24">
            <v>6.5212103267759645</v>
          </cell>
          <cell r="Z24">
            <v>3.7564381490302687</v>
          </cell>
          <cell r="AD24">
            <v>0</v>
          </cell>
          <cell r="AE24">
            <v>0</v>
          </cell>
          <cell r="AF24">
            <v>85.828400000000002</v>
          </cell>
          <cell r="AG24">
            <v>314.32139999999998</v>
          </cell>
          <cell r="AH24">
            <v>682.11599999999999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378.23500000000001</v>
          </cell>
          <cell r="D25">
            <v>647.32000000000005</v>
          </cell>
          <cell r="E25">
            <v>707.84400000000005</v>
          </cell>
          <cell r="F25">
            <v>300.04500000000002</v>
          </cell>
          <cell r="G25">
            <v>0</v>
          </cell>
          <cell r="H25">
            <v>1</v>
          </cell>
          <cell r="I25">
            <v>50</v>
          </cell>
          <cell r="J25">
            <v>697.81399999999996</v>
          </cell>
          <cell r="K25">
            <v>10.030000000000086</v>
          </cell>
          <cell r="L25">
            <v>100</v>
          </cell>
          <cell r="M25">
            <v>120</v>
          </cell>
          <cell r="N25">
            <v>120</v>
          </cell>
          <cell r="W25">
            <v>141.56880000000001</v>
          </cell>
          <cell r="X25">
            <v>120</v>
          </cell>
          <cell r="Y25">
            <v>5.3687323760602617</v>
          </cell>
          <cell r="Z25">
            <v>2.1194288572058251</v>
          </cell>
          <cell r="AD25">
            <v>0</v>
          </cell>
          <cell r="AE25">
            <v>114.0252</v>
          </cell>
          <cell r="AF25">
            <v>101.048</v>
          </cell>
          <cell r="AG25">
            <v>105.6058</v>
          </cell>
          <cell r="AH25">
            <v>163.33799999999999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126.251</v>
          </cell>
          <cell r="D26">
            <v>326.76400000000001</v>
          </cell>
          <cell r="E26">
            <v>313.80599999999998</v>
          </cell>
          <cell r="F26">
            <v>129.60599999999999</v>
          </cell>
          <cell r="G26">
            <v>0</v>
          </cell>
          <cell r="H26">
            <v>1</v>
          </cell>
          <cell r="I26">
            <v>60</v>
          </cell>
          <cell r="J26">
            <v>306.78300000000002</v>
          </cell>
          <cell r="K26">
            <v>7.0229999999999677</v>
          </cell>
          <cell r="L26">
            <v>30</v>
          </cell>
          <cell r="M26">
            <v>0</v>
          </cell>
          <cell r="N26">
            <v>60</v>
          </cell>
          <cell r="W26">
            <v>62.761199999999995</v>
          </cell>
          <cell r="X26">
            <v>50</v>
          </cell>
          <cell r="Y26">
            <v>4.2957432298936284</v>
          </cell>
          <cell r="Z26">
            <v>2.0650656775205065</v>
          </cell>
          <cell r="AD26">
            <v>0</v>
          </cell>
          <cell r="AE26">
            <v>47.602400000000003</v>
          </cell>
          <cell r="AF26">
            <v>38.269999999999996</v>
          </cell>
          <cell r="AG26">
            <v>44.928199999999997</v>
          </cell>
          <cell r="AH26">
            <v>58.503999999999998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132.43700000000001</v>
          </cell>
          <cell r="D27">
            <v>320.82299999999998</v>
          </cell>
          <cell r="E27">
            <v>329.82</v>
          </cell>
          <cell r="F27">
            <v>117.22499999999999</v>
          </cell>
          <cell r="G27">
            <v>0</v>
          </cell>
          <cell r="H27">
            <v>1</v>
          </cell>
          <cell r="I27">
            <v>60</v>
          </cell>
          <cell r="J27">
            <v>314.01600000000002</v>
          </cell>
          <cell r="K27">
            <v>15.803999999999974</v>
          </cell>
          <cell r="L27">
            <v>20</v>
          </cell>
          <cell r="M27">
            <v>0</v>
          </cell>
          <cell r="N27">
            <v>60</v>
          </cell>
          <cell r="W27">
            <v>65.963999999999999</v>
          </cell>
          <cell r="X27">
            <v>50</v>
          </cell>
          <cell r="Y27">
            <v>3.7478776302225456</v>
          </cell>
          <cell r="Z27">
            <v>1.7771056940149172</v>
          </cell>
          <cell r="AD27">
            <v>0</v>
          </cell>
          <cell r="AE27">
            <v>44.332799999999999</v>
          </cell>
          <cell r="AF27">
            <v>38.448599999999999</v>
          </cell>
          <cell r="AG27">
            <v>44.226199999999999</v>
          </cell>
          <cell r="AH27">
            <v>74.31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63.304000000000002</v>
          </cell>
          <cell r="D28">
            <v>61.042000000000002</v>
          </cell>
          <cell r="E28">
            <v>45.503999999999998</v>
          </cell>
          <cell r="F28">
            <v>68.346000000000004</v>
          </cell>
          <cell r="G28">
            <v>0</v>
          </cell>
          <cell r="H28">
            <v>1</v>
          </cell>
          <cell r="I28">
            <v>180</v>
          </cell>
          <cell r="J28">
            <v>118.08499999999999</v>
          </cell>
          <cell r="K28">
            <v>-72.580999999999989</v>
          </cell>
          <cell r="L28">
            <v>30</v>
          </cell>
          <cell r="M28">
            <v>0</v>
          </cell>
          <cell r="W28">
            <v>9.1007999999999996</v>
          </cell>
          <cell r="Y28">
            <v>10.806302742616035</v>
          </cell>
          <cell r="Z28">
            <v>7.5098892405063298</v>
          </cell>
          <cell r="AD28">
            <v>0</v>
          </cell>
          <cell r="AE28">
            <v>4.1088000000000005</v>
          </cell>
          <cell r="AF28">
            <v>5.2476000000000003</v>
          </cell>
          <cell r="AG28">
            <v>2.5364</v>
          </cell>
          <cell r="AH28">
            <v>21.623999999999999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323.791</v>
          </cell>
          <cell r="D29">
            <v>597.04200000000003</v>
          </cell>
          <cell r="E29">
            <v>646.24099999999999</v>
          </cell>
          <cell r="F29">
            <v>231.631</v>
          </cell>
          <cell r="G29">
            <v>0</v>
          </cell>
          <cell r="H29">
            <v>1</v>
          </cell>
          <cell r="I29">
            <v>60</v>
          </cell>
          <cell r="J29">
            <v>656.7</v>
          </cell>
          <cell r="K29">
            <v>-10.45900000000006</v>
          </cell>
          <cell r="L29">
            <v>100</v>
          </cell>
          <cell r="M29">
            <v>90</v>
          </cell>
          <cell r="N29">
            <v>150</v>
          </cell>
          <cell r="W29">
            <v>129.2482</v>
          </cell>
          <cell r="X29">
            <v>150</v>
          </cell>
          <cell r="Y29">
            <v>5.5832963244362395</v>
          </cell>
          <cell r="Z29">
            <v>1.7921410124086834</v>
          </cell>
          <cell r="AD29">
            <v>0</v>
          </cell>
          <cell r="AE29">
            <v>124.19739999999999</v>
          </cell>
          <cell r="AF29">
            <v>89.391199999999998</v>
          </cell>
          <cell r="AG29">
            <v>93.484000000000009</v>
          </cell>
          <cell r="AH29">
            <v>121.63500000000001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64.924999999999997</v>
          </cell>
          <cell r="D30">
            <v>193.214</v>
          </cell>
          <cell r="E30">
            <v>161.714</v>
          </cell>
          <cell r="F30">
            <v>86.924000000000007</v>
          </cell>
          <cell r="G30">
            <v>0</v>
          </cell>
          <cell r="H30">
            <v>1</v>
          </cell>
          <cell r="I30">
            <v>30</v>
          </cell>
          <cell r="J30">
            <v>166.05</v>
          </cell>
          <cell r="K30">
            <v>-4.3360000000000127</v>
          </cell>
          <cell r="L30">
            <v>30</v>
          </cell>
          <cell r="M30">
            <v>0</v>
          </cell>
          <cell r="W30">
            <v>32.342799999999997</v>
          </cell>
          <cell r="X30">
            <v>20</v>
          </cell>
          <cell r="Y30">
            <v>4.2335233807833585</v>
          </cell>
          <cell r="Z30">
            <v>2.6875842536824273</v>
          </cell>
          <cell r="AD30">
            <v>0</v>
          </cell>
          <cell r="AE30">
            <v>32.47</v>
          </cell>
          <cell r="AF30">
            <v>26.977399999999999</v>
          </cell>
          <cell r="AG30">
            <v>33.4452</v>
          </cell>
          <cell r="AH30">
            <v>23.678999999999998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97.102999999999994</v>
          </cell>
          <cell r="D31">
            <v>159.24</v>
          </cell>
          <cell r="E31">
            <v>213.99700000000001</v>
          </cell>
          <cell r="F31">
            <v>35.545999999999999</v>
          </cell>
          <cell r="G31" t="str">
            <v>н</v>
          </cell>
          <cell r="H31">
            <v>1</v>
          </cell>
          <cell r="I31">
            <v>30</v>
          </cell>
          <cell r="J31">
            <v>211.40600000000001</v>
          </cell>
          <cell r="K31">
            <v>2.5910000000000082</v>
          </cell>
          <cell r="L31">
            <v>30</v>
          </cell>
          <cell r="M31">
            <v>30</v>
          </cell>
          <cell r="N31">
            <v>30</v>
          </cell>
          <cell r="W31">
            <v>42.799400000000006</v>
          </cell>
          <cell r="X31">
            <v>30</v>
          </cell>
          <cell r="Y31">
            <v>3.6343032846254846</v>
          </cell>
          <cell r="Z31">
            <v>0.83052566157469487</v>
          </cell>
          <cell r="AD31">
            <v>0</v>
          </cell>
          <cell r="AE31">
            <v>33.9358</v>
          </cell>
          <cell r="AF31">
            <v>35.078600000000002</v>
          </cell>
          <cell r="AG31">
            <v>30.971399999999999</v>
          </cell>
          <cell r="AH31">
            <v>16.32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583.553</v>
          </cell>
          <cell r="D32">
            <v>1147.002</v>
          </cell>
          <cell r="E32">
            <v>1229.6859999999999</v>
          </cell>
          <cell r="F32">
            <v>484.68299999999999</v>
          </cell>
          <cell r="G32">
            <v>0</v>
          </cell>
          <cell r="H32">
            <v>1</v>
          </cell>
          <cell r="I32">
            <v>30</v>
          </cell>
          <cell r="J32">
            <v>1224.2090000000001</v>
          </cell>
          <cell r="K32">
            <v>5.4769999999998618</v>
          </cell>
          <cell r="L32">
            <v>200</v>
          </cell>
          <cell r="M32">
            <v>250</v>
          </cell>
          <cell r="N32">
            <v>150</v>
          </cell>
          <cell r="W32">
            <v>245.93719999999999</v>
          </cell>
          <cell r="X32">
            <v>150</v>
          </cell>
          <cell r="Y32">
            <v>5.02031819505142</v>
          </cell>
          <cell r="Z32">
            <v>1.9707592019426099</v>
          </cell>
          <cell r="AD32">
            <v>0</v>
          </cell>
          <cell r="AE32">
            <v>241.93600000000001</v>
          </cell>
          <cell r="AF32">
            <v>216.36100000000002</v>
          </cell>
          <cell r="AG32">
            <v>222.20479999999998</v>
          </cell>
          <cell r="AH32">
            <v>182.4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83.472999999999999</v>
          </cell>
          <cell r="D33">
            <v>79.090999999999994</v>
          </cell>
          <cell r="E33">
            <v>116.024</v>
          </cell>
          <cell r="F33">
            <v>36.859000000000002</v>
          </cell>
          <cell r="G33">
            <v>0</v>
          </cell>
          <cell r="H33">
            <v>1</v>
          </cell>
          <cell r="I33">
            <v>40</v>
          </cell>
          <cell r="J33">
            <v>133.44999999999999</v>
          </cell>
          <cell r="K33">
            <v>-17.425999999999988</v>
          </cell>
          <cell r="L33">
            <v>0</v>
          </cell>
          <cell r="M33">
            <v>30</v>
          </cell>
          <cell r="N33">
            <v>30</v>
          </cell>
          <cell r="W33">
            <v>23.204799999999999</v>
          </cell>
          <cell r="X33">
            <v>30</v>
          </cell>
          <cell r="Y33">
            <v>5.4669292560159972</v>
          </cell>
          <cell r="Z33">
            <v>1.588421361097704</v>
          </cell>
          <cell r="AD33">
            <v>0</v>
          </cell>
          <cell r="AE33">
            <v>16.190000000000001</v>
          </cell>
          <cell r="AF33">
            <v>14.5946</v>
          </cell>
          <cell r="AG33">
            <v>12.723600000000001</v>
          </cell>
          <cell r="AH33">
            <v>9.6809999999999992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73.308000000000007</v>
          </cell>
          <cell r="D34">
            <v>130.36699999999999</v>
          </cell>
          <cell r="E34">
            <v>123.07899999999999</v>
          </cell>
          <cell r="F34">
            <v>75.408000000000001</v>
          </cell>
          <cell r="G34" t="str">
            <v>н</v>
          </cell>
          <cell r="H34">
            <v>1</v>
          </cell>
          <cell r="I34">
            <v>35</v>
          </cell>
          <cell r="J34">
            <v>132.19999999999999</v>
          </cell>
          <cell r="K34">
            <v>-9.1209999999999951</v>
          </cell>
          <cell r="L34">
            <v>30</v>
          </cell>
          <cell r="M34">
            <v>20</v>
          </cell>
          <cell r="W34">
            <v>24.6158</v>
          </cell>
          <cell r="Y34">
            <v>5.0946140283882713</v>
          </cell>
          <cell r="Z34">
            <v>3.0633983051536005</v>
          </cell>
          <cell r="AD34">
            <v>0</v>
          </cell>
          <cell r="AE34">
            <v>22.183199999999999</v>
          </cell>
          <cell r="AF34">
            <v>16.538</v>
          </cell>
          <cell r="AG34">
            <v>22.485800000000001</v>
          </cell>
          <cell r="AH34">
            <v>7.7939999999999996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77.488</v>
          </cell>
          <cell r="D35">
            <v>100.155</v>
          </cell>
          <cell r="E35">
            <v>94.174000000000007</v>
          </cell>
          <cell r="F35">
            <v>80.778999999999996</v>
          </cell>
          <cell r="G35">
            <v>0</v>
          </cell>
          <cell r="H35">
            <v>1</v>
          </cell>
          <cell r="I35">
            <v>30</v>
          </cell>
          <cell r="J35">
            <v>96.403000000000006</v>
          </cell>
          <cell r="K35">
            <v>-2.2289999999999992</v>
          </cell>
          <cell r="L35">
            <v>20</v>
          </cell>
          <cell r="M35">
            <v>0</v>
          </cell>
          <cell r="W35">
            <v>18.834800000000001</v>
          </cell>
          <cell r="Y35">
            <v>5.3506806549578432</v>
          </cell>
          <cell r="Z35">
            <v>4.2888164461528655</v>
          </cell>
          <cell r="AD35">
            <v>0</v>
          </cell>
          <cell r="AE35">
            <v>18.508000000000003</v>
          </cell>
          <cell r="AF35">
            <v>11.577</v>
          </cell>
          <cell r="AG35">
            <v>20.191600000000001</v>
          </cell>
          <cell r="AH35">
            <v>18.829999999999998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62.09</v>
          </cell>
          <cell r="D36">
            <v>74.716999999999999</v>
          </cell>
          <cell r="E36">
            <v>93.951999999999998</v>
          </cell>
          <cell r="F36">
            <v>34.155000000000001</v>
          </cell>
          <cell r="G36" t="str">
            <v>н</v>
          </cell>
          <cell r="H36">
            <v>1</v>
          </cell>
          <cell r="I36">
            <v>45</v>
          </cell>
          <cell r="J36">
            <v>144.93700000000001</v>
          </cell>
          <cell r="K36">
            <v>-50.985000000000014</v>
          </cell>
          <cell r="L36">
            <v>20</v>
          </cell>
          <cell r="M36">
            <v>0</v>
          </cell>
          <cell r="N36">
            <v>30</v>
          </cell>
          <cell r="W36">
            <v>18.790399999999998</v>
          </cell>
          <cell r="X36">
            <v>30</v>
          </cell>
          <cell r="Y36">
            <v>6.0751766859673033</v>
          </cell>
          <cell r="Z36">
            <v>1.8176834979564036</v>
          </cell>
          <cell r="AD36">
            <v>0</v>
          </cell>
          <cell r="AE36">
            <v>19.428800000000003</v>
          </cell>
          <cell r="AF36">
            <v>13.858000000000001</v>
          </cell>
          <cell r="AG36">
            <v>13.433400000000001</v>
          </cell>
          <cell r="AH36">
            <v>19.184999999999999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81.409000000000006</v>
          </cell>
          <cell r="D37">
            <v>103.818</v>
          </cell>
          <cell r="E37">
            <v>147.25399999999999</v>
          </cell>
          <cell r="F37">
            <v>33.664999999999999</v>
          </cell>
          <cell r="G37" t="str">
            <v>н</v>
          </cell>
          <cell r="H37">
            <v>1</v>
          </cell>
          <cell r="I37">
            <v>45</v>
          </cell>
          <cell r="J37">
            <v>173.6</v>
          </cell>
          <cell r="K37">
            <v>-26.346000000000004</v>
          </cell>
          <cell r="L37">
            <v>20</v>
          </cell>
          <cell r="M37">
            <v>20</v>
          </cell>
          <cell r="N37">
            <v>30</v>
          </cell>
          <cell r="W37">
            <v>29.450799999999997</v>
          </cell>
          <cell r="X37">
            <v>30</v>
          </cell>
          <cell r="Y37">
            <v>4.538586388145653</v>
          </cell>
          <cell r="Z37">
            <v>1.1430928871202142</v>
          </cell>
          <cell r="AD37">
            <v>0</v>
          </cell>
          <cell r="AE37">
            <v>22.3064</v>
          </cell>
          <cell r="AF37">
            <v>17.79</v>
          </cell>
          <cell r="AG37">
            <v>17.654599999999999</v>
          </cell>
          <cell r="AH37">
            <v>27.997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30.556000000000001</v>
          </cell>
          <cell r="D38">
            <v>129.83799999999999</v>
          </cell>
          <cell r="E38">
            <v>114.096</v>
          </cell>
          <cell r="F38">
            <v>42.707999999999998</v>
          </cell>
          <cell r="G38" t="str">
            <v>н</v>
          </cell>
          <cell r="H38">
            <v>1</v>
          </cell>
          <cell r="I38">
            <v>45</v>
          </cell>
          <cell r="J38">
            <v>157.351</v>
          </cell>
          <cell r="K38">
            <v>-43.254999999999995</v>
          </cell>
          <cell r="L38">
            <v>10</v>
          </cell>
          <cell r="M38">
            <v>0</v>
          </cell>
          <cell r="N38">
            <v>30</v>
          </cell>
          <cell r="W38">
            <v>22.819200000000002</v>
          </cell>
          <cell r="X38">
            <v>30</v>
          </cell>
          <cell r="Y38">
            <v>4.9391740288879538</v>
          </cell>
          <cell r="Z38">
            <v>1.871581825830879</v>
          </cell>
          <cell r="AD38">
            <v>0</v>
          </cell>
          <cell r="AE38">
            <v>15.863800000000001</v>
          </cell>
          <cell r="AF38">
            <v>10.77</v>
          </cell>
          <cell r="AG38">
            <v>14.646799999999999</v>
          </cell>
          <cell r="AH38">
            <v>32.017000000000003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1626</v>
          </cell>
          <cell r="D39">
            <v>3415</v>
          </cell>
          <cell r="E39">
            <v>3312</v>
          </cell>
          <cell r="F39">
            <v>954</v>
          </cell>
          <cell r="G39" t="str">
            <v>акк</v>
          </cell>
          <cell r="H39">
            <v>0.35</v>
          </cell>
          <cell r="I39">
            <v>40</v>
          </cell>
          <cell r="J39">
            <v>2701</v>
          </cell>
          <cell r="K39">
            <v>611</v>
          </cell>
          <cell r="L39">
            <v>600</v>
          </cell>
          <cell r="M39">
            <v>500</v>
          </cell>
          <cell r="N39">
            <v>700</v>
          </cell>
          <cell r="W39">
            <v>662.4</v>
          </cell>
          <cell r="X39">
            <v>700</v>
          </cell>
          <cell r="Y39">
            <v>5.2143719806763285</v>
          </cell>
          <cell r="Z39">
            <v>1.4402173913043479</v>
          </cell>
          <cell r="AD39">
            <v>0</v>
          </cell>
          <cell r="AE39">
            <v>399</v>
          </cell>
          <cell r="AF39">
            <v>417.2</v>
          </cell>
          <cell r="AG39">
            <v>444</v>
          </cell>
          <cell r="AH39">
            <v>549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3106</v>
          </cell>
          <cell r="D40">
            <v>4413</v>
          </cell>
          <cell r="E40">
            <v>4436</v>
          </cell>
          <cell r="F40">
            <v>2047</v>
          </cell>
          <cell r="G40" t="str">
            <v>неакк</v>
          </cell>
          <cell r="H40">
            <v>0.4</v>
          </cell>
          <cell r="I40">
            <v>40</v>
          </cell>
          <cell r="J40">
            <v>3068</v>
          </cell>
          <cell r="K40">
            <v>1368</v>
          </cell>
          <cell r="L40">
            <v>500</v>
          </cell>
          <cell r="M40">
            <v>0</v>
          </cell>
          <cell r="N40">
            <v>700</v>
          </cell>
          <cell r="W40">
            <v>742</v>
          </cell>
          <cell r="X40">
            <v>700</v>
          </cell>
          <cell r="Y40">
            <v>5.3194070080862534</v>
          </cell>
          <cell r="Z40">
            <v>2.7587601078167117</v>
          </cell>
          <cell r="AD40">
            <v>726</v>
          </cell>
          <cell r="AE40">
            <v>745.4</v>
          </cell>
          <cell r="AF40">
            <v>686.6</v>
          </cell>
          <cell r="AG40">
            <v>659.2</v>
          </cell>
          <cell r="AH40">
            <v>608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1562</v>
          </cell>
          <cell r="D41">
            <v>12196</v>
          </cell>
          <cell r="E41">
            <v>11867</v>
          </cell>
          <cell r="F41">
            <v>1837</v>
          </cell>
          <cell r="G41">
            <v>0</v>
          </cell>
          <cell r="H41">
            <v>0.45</v>
          </cell>
          <cell r="I41">
            <v>45</v>
          </cell>
          <cell r="J41">
            <v>11904</v>
          </cell>
          <cell r="K41">
            <v>-37</v>
          </cell>
          <cell r="L41">
            <v>1000</v>
          </cell>
          <cell r="M41">
            <v>900</v>
          </cell>
          <cell r="N41">
            <v>1000</v>
          </cell>
          <cell r="W41">
            <v>1091.4000000000001</v>
          </cell>
          <cell r="X41">
            <v>800</v>
          </cell>
          <cell r="Y41">
            <v>5.0733003481766534</v>
          </cell>
          <cell r="Z41">
            <v>1.6831592450064137</v>
          </cell>
          <cell r="AD41">
            <v>6410</v>
          </cell>
          <cell r="AE41">
            <v>711.4</v>
          </cell>
          <cell r="AF41">
            <v>610.20000000000005</v>
          </cell>
          <cell r="AG41">
            <v>755.4</v>
          </cell>
          <cell r="AH41">
            <v>853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410.43400000000003</v>
          </cell>
          <cell r="D42">
            <v>628.13400000000001</v>
          </cell>
          <cell r="E42">
            <v>596.54300000000001</v>
          </cell>
          <cell r="F42">
            <v>414.87400000000002</v>
          </cell>
          <cell r="G42" t="str">
            <v>оконч</v>
          </cell>
          <cell r="H42">
            <v>1</v>
          </cell>
          <cell r="I42">
            <v>40</v>
          </cell>
          <cell r="J42">
            <v>572.91700000000003</v>
          </cell>
          <cell r="K42">
            <v>23.625999999999976</v>
          </cell>
          <cell r="L42">
            <v>80</v>
          </cell>
          <cell r="M42">
            <v>0</v>
          </cell>
          <cell r="N42">
            <v>50</v>
          </cell>
          <cell r="W42">
            <v>119.3086</v>
          </cell>
          <cell r="X42">
            <v>50</v>
          </cell>
          <cell r="Y42">
            <v>4.9860110670982651</v>
          </cell>
          <cell r="Z42">
            <v>3.477318483328109</v>
          </cell>
          <cell r="AD42">
            <v>0</v>
          </cell>
          <cell r="AE42">
            <v>129.21359999999999</v>
          </cell>
          <cell r="AF42">
            <v>105.31780000000001</v>
          </cell>
          <cell r="AG42">
            <v>112.22260000000001</v>
          </cell>
          <cell r="AH42">
            <v>141.73699999999999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2330</v>
          </cell>
          <cell r="D43">
            <v>20</v>
          </cell>
          <cell r="E43">
            <v>569</v>
          </cell>
          <cell r="F43">
            <v>1765</v>
          </cell>
          <cell r="G43">
            <v>0</v>
          </cell>
          <cell r="H43">
            <v>0.1</v>
          </cell>
          <cell r="I43">
            <v>730</v>
          </cell>
          <cell r="J43">
            <v>591</v>
          </cell>
          <cell r="K43">
            <v>-22</v>
          </cell>
          <cell r="L43">
            <v>500</v>
          </cell>
          <cell r="M43">
            <v>0</v>
          </cell>
          <cell r="W43">
            <v>113.8</v>
          </cell>
          <cell r="Y43">
            <v>19.903339191564147</v>
          </cell>
          <cell r="Z43">
            <v>15.509666080843585</v>
          </cell>
          <cell r="AD43">
            <v>0</v>
          </cell>
          <cell r="AE43">
            <v>143.80000000000001</v>
          </cell>
          <cell r="AF43">
            <v>88.2</v>
          </cell>
          <cell r="AG43">
            <v>97.4</v>
          </cell>
          <cell r="AH43">
            <v>85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790</v>
          </cell>
          <cell r="D44">
            <v>1483</v>
          </cell>
          <cell r="E44">
            <v>1653</v>
          </cell>
          <cell r="F44">
            <v>560</v>
          </cell>
          <cell r="G44">
            <v>0</v>
          </cell>
          <cell r="H44">
            <v>0.35</v>
          </cell>
          <cell r="I44">
            <v>40</v>
          </cell>
          <cell r="J44">
            <v>1736</v>
          </cell>
          <cell r="K44">
            <v>-83</v>
          </cell>
          <cell r="L44">
            <v>250</v>
          </cell>
          <cell r="M44">
            <v>200</v>
          </cell>
          <cell r="N44">
            <v>300</v>
          </cell>
          <cell r="W44">
            <v>330.6</v>
          </cell>
          <cell r="X44">
            <v>300</v>
          </cell>
          <cell r="Y44">
            <v>4.8699334543254684</v>
          </cell>
          <cell r="Z44">
            <v>1.6938898971566847</v>
          </cell>
          <cell r="AD44">
            <v>0</v>
          </cell>
          <cell r="AE44">
            <v>308</v>
          </cell>
          <cell r="AF44">
            <v>221.2</v>
          </cell>
          <cell r="AG44">
            <v>233</v>
          </cell>
          <cell r="AH44">
            <v>307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122.76300000000001</v>
          </cell>
          <cell r="D45">
            <v>358.47800000000001</v>
          </cell>
          <cell r="E45">
            <v>369.96600000000001</v>
          </cell>
          <cell r="F45">
            <v>98.905000000000001</v>
          </cell>
          <cell r="G45">
            <v>0</v>
          </cell>
          <cell r="H45">
            <v>1</v>
          </cell>
          <cell r="I45">
            <v>40</v>
          </cell>
          <cell r="J45">
            <v>385.18299999999999</v>
          </cell>
          <cell r="K45">
            <v>-15.216999999999985</v>
          </cell>
          <cell r="L45">
            <v>70</v>
          </cell>
          <cell r="M45">
            <v>80</v>
          </cell>
          <cell r="N45">
            <v>60</v>
          </cell>
          <cell r="W45">
            <v>73.993200000000002</v>
          </cell>
          <cell r="X45">
            <v>60</v>
          </cell>
          <cell r="Y45">
            <v>4.9856608445100354</v>
          </cell>
          <cell r="Z45">
            <v>1.3366768838217566</v>
          </cell>
          <cell r="AD45">
            <v>0</v>
          </cell>
          <cell r="AE45">
            <v>54.248599999999996</v>
          </cell>
          <cell r="AF45">
            <v>41.451799999999999</v>
          </cell>
          <cell r="AG45">
            <v>50.9634</v>
          </cell>
          <cell r="AH45">
            <v>61.628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1088</v>
          </cell>
          <cell r="D46">
            <v>1274</v>
          </cell>
          <cell r="E46">
            <v>1490</v>
          </cell>
          <cell r="F46">
            <v>819</v>
          </cell>
          <cell r="G46">
            <v>0</v>
          </cell>
          <cell r="H46">
            <v>0.4</v>
          </cell>
          <cell r="I46">
            <v>35</v>
          </cell>
          <cell r="J46">
            <v>1608</v>
          </cell>
          <cell r="K46">
            <v>-118</v>
          </cell>
          <cell r="L46">
            <v>0</v>
          </cell>
          <cell r="M46">
            <v>200</v>
          </cell>
          <cell r="N46">
            <v>300</v>
          </cell>
          <cell r="W46">
            <v>298</v>
          </cell>
          <cell r="X46">
            <v>300</v>
          </cell>
          <cell r="Y46">
            <v>5.4328859060402683</v>
          </cell>
          <cell r="Z46">
            <v>2.7483221476510069</v>
          </cell>
          <cell r="AD46">
            <v>0</v>
          </cell>
          <cell r="AE46">
            <v>366</v>
          </cell>
          <cell r="AF46">
            <v>270</v>
          </cell>
          <cell r="AG46">
            <v>259.2</v>
          </cell>
          <cell r="AH46">
            <v>160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2120</v>
          </cell>
          <cell r="D47">
            <v>3084</v>
          </cell>
          <cell r="E47">
            <v>3271</v>
          </cell>
          <cell r="F47">
            <v>1881</v>
          </cell>
          <cell r="G47">
            <v>0</v>
          </cell>
          <cell r="H47">
            <v>0.4</v>
          </cell>
          <cell r="I47">
            <v>40</v>
          </cell>
          <cell r="J47">
            <v>3354</v>
          </cell>
          <cell r="K47">
            <v>-83</v>
          </cell>
          <cell r="L47">
            <v>800</v>
          </cell>
          <cell r="M47">
            <v>0</v>
          </cell>
          <cell r="N47">
            <v>400</v>
          </cell>
          <cell r="W47">
            <v>654.20000000000005</v>
          </cell>
          <cell r="X47">
            <v>400</v>
          </cell>
          <cell r="Y47">
            <v>5.3210027514521547</v>
          </cell>
          <cell r="Z47">
            <v>2.8752675022928766</v>
          </cell>
          <cell r="AD47">
            <v>0</v>
          </cell>
          <cell r="AE47">
            <v>580.20000000000005</v>
          </cell>
          <cell r="AF47">
            <v>561</v>
          </cell>
          <cell r="AG47">
            <v>572.6</v>
          </cell>
          <cell r="AH47">
            <v>442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46.527000000000001</v>
          </cell>
          <cell r="D48">
            <v>120.502</v>
          </cell>
          <cell r="E48">
            <v>140.12899999999999</v>
          </cell>
          <cell r="F48">
            <v>17.356999999999999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166.37799999999999</v>
          </cell>
          <cell r="K48">
            <v>-26.248999999999995</v>
          </cell>
          <cell r="L48">
            <v>20</v>
          </cell>
          <cell r="M48">
            <v>30</v>
          </cell>
          <cell r="N48">
            <v>30</v>
          </cell>
          <cell r="W48">
            <v>28.025799999999997</v>
          </cell>
          <cell r="X48">
            <v>30</v>
          </cell>
          <cell r="Y48">
            <v>4.5442770589956405</v>
          </cell>
          <cell r="Z48">
            <v>0.61932219597656446</v>
          </cell>
          <cell r="AD48">
            <v>0</v>
          </cell>
          <cell r="AE48">
            <v>15.704599999999999</v>
          </cell>
          <cell r="AF48">
            <v>12.7844</v>
          </cell>
          <cell r="AG48">
            <v>15.003200000000001</v>
          </cell>
          <cell r="AH48">
            <v>15.435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144.696</v>
          </cell>
          <cell r="D49">
            <v>264.947</v>
          </cell>
          <cell r="E49">
            <v>306.93099999999998</v>
          </cell>
          <cell r="F49">
            <v>94.736999999999995</v>
          </cell>
          <cell r="G49" t="str">
            <v>оконч</v>
          </cell>
          <cell r="H49">
            <v>1</v>
          </cell>
          <cell r="I49">
            <v>40</v>
          </cell>
          <cell r="J49">
            <v>341.16899999999998</v>
          </cell>
          <cell r="K49">
            <v>-34.238</v>
          </cell>
          <cell r="L49">
            <v>40</v>
          </cell>
          <cell r="M49">
            <v>0</v>
          </cell>
          <cell r="N49">
            <v>60</v>
          </cell>
          <cell r="W49">
            <v>61.386199999999995</v>
          </cell>
          <cell r="X49">
            <v>60</v>
          </cell>
          <cell r="Y49">
            <v>4.1497437534820536</v>
          </cell>
          <cell r="Z49">
            <v>1.5432947470278338</v>
          </cell>
          <cell r="AD49">
            <v>0</v>
          </cell>
          <cell r="AE49">
            <v>42.665599999999998</v>
          </cell>
          <cell r="AF49">
            <v>37.767200000000003</v>
          </cell>
          <cell r="AG49">
            <v>40.704999999999998</v>
          </cell>
          <cell r="AH49">
            <v>39.146000000000001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766</v>
          </cell>
          <cell r="D50">
            <v>1298</v>
          </cell>
          <cell r="E50">
            <v>1713</v>
          </cell>
          <cell r="F50">
            <v>310</v>
          </cell>
          <cell r="G50" t="str">
            <v>лид, я</v>
          </cell>
          <cell r="H50">
            <v>0.35</v>
          </cell>
          <cell r="I50">
            <v>40</v>
          </cell>
          <cell r="J50">
            <v>1731</v>
          </cell>
          <cell r="K50">
            <v>-18</v>
          </cell>
          <cell r="L50">
            <v>300</v>
          </cell>
          <cell r="M50">
            <v>250</v>
          </cell>
          <cell r="N50">
            <v>300</v>
          </cell>
          <cell r="W50">
            <v>342.6</v>
          </cell>
          <cell r="X50">
            <v>300</v>
          </cell>
          <cell r="Y50">
            <v>4.2615294804436656</v>
          </cell>
          <cell r="Z50">
            <v>0.90484530064214819</v>
          </cell>
          <cell r="AD50">
            <v>0</v>
          </cell>
          <cell r="AE50">
            <v>260</v>
          </cell>
          <cell r="AF50">
            <v>210.2</v>
          </cell>
          <cell r="AG50">
            <v>220.4</v>
          </cell>
          <cell r="AH50">
            <v>304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1187</v>
          </cell>
          <cell r="D51">
            <v>2638</v>
          </cell>
          <cell r="E51">
            <v>2635</v>
          </cell>
          <cell r="F51">
            <v>1127</v>
          </cell>
          <cell r="G51" t="str">
            <v>неакк</v>
          </cell>
          <cell r="H51">
            <v>0.35</v>
          </cell>
          <cell r="I51">
            <v>40</v>
          </cell>
          <cell r="J51">
            <v>2675</v>
          </cell>
          <cell r="K51">
            <v>-40</v>
          </cell>
          <cell r="L51">
            <v>450</v>
          </cell>
          <cell r="M51">
            <v>400</v>
          </cell>
          <cell r="N51">
            <v>300</v>
          </cell>
          <cell r="W51">
            <v>527</v>
          </cell>
          <cell r="X51">
            <v>300</v>
          </cell>
          <cell r="Y51">
            <v>4.8899430740037948</v>
          </cell>
          <cell r="Z51">
            <v>2.1385199240986719</v>
          </cell>
          <cell r="AD51">
            <v>0</v>
          </cell>
          <cell r="AE51">
            <v>436.2</v>
          </cell>
          <cell r="AF51">
            <v>359.6</v>
          </cell>
          <cell r="AG51">
            <v>398.2</v>
          </cell>
          <cell r="AH51">
            <v>488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981</v>
          </cell>
          <cell r="D52">
            <v>13681</v>
          </cell>
          <cell r="E52">
            <v>985</v>
          </cell>
          <cell r="F52">
            <v>299</v>
          </cell>
          <cell r="G52">
            <v>0</v>
          </cell>
          <cell r="H52">
            <v>0.4</v>
          </cell>
          <cell r="I52">
            <v>35</v>
          </cell>
          <cell r="J52">
            <v>1118</v>
          </cell>
          <cell r="K52">
            <v>-133</v>
          </cell>
          <cell r="L52">
            <v>200</v>
          </cell>
          <cell r="M52">
            <v>200</v>
          </cell>
          <cell r="N52">
            <v>200</v>
          </cell>
          <cell r="W52">
            <v>197</v>
          </cell>
          <cell r="X52">
            <v>200</v>
          </cell>
          <cell r="Y52">
            <v>5.5786802030456855</v>
          </cell>
          <cell r="Z52">
            <v>1.5177664974619289</v>
          </cell>
          <cell r="AD52">
            <v>0</v>
          </cell>
          <cell r="AE52">
            <v>221.6</v>
          </cell>
          <cell r="AF52">
            <v>210.6</v>
          </cell>
          <cell r="AG52">
            <v>179.2</v>
          </cell>
          <cell r="AH52">
            <v>112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228.86</v>
          </cell>
          <cell r="D53">
            <v>348.36599999999999</v>
          </cell>
          <cell r="E53">
            <v>400.505</v>
          </cell>
          <cell r="F53">
            <v>152.589</v>
          </cell>
          <cell r="G53">
            <v>0</v>
          </cell>
          <cell r="H53">
            <v>1</v>
          </cell>
          <cell r="I53">
            <v>50</v>
          </cell>
          <cell r="J53">
            <v>585.63099999999997</v>
          </cell>
          <cell r="K53">
            <v>-185.12599999999998</v>
          </cell>
          <cell r="L53">
            <v>120</v>
          </cell>
          <cell r="M53">
            <v>70</v>
          </cell>
          <cell r="N53">
            <v>50</v>
          </cell>
          <cell r="W53">
            <v>80.100999999999999</v>
          </cell>
          <cell r="X53">
            <v>50</v>
          </cell>
          <cell r="Y53">
            <v>5.5253866992921434</v>
          </cell>
          <cell r="Z53">
            <v>1.9049574911674012</v>
          </cell>
          <cell r="AD53">
            <v>0</v>
          </cell>
          <cell r="AE53">
            <v>75.546999999999997</v>
          </cell>
          <cell r="AF53">
            <v>55.254600000000003</v>
          </cell>
          <cell r="AG53">
            <v>59.636400000000002</v>
          </cell>
          <cell r="AH53">
            <v>80.474000000000004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184.09</v>
          </cell>
          <cell r="D54">
            <v>1320.0650000000001</v>
          </cell>
          <cell r="E54">
            <v>1144.9939999999999</v>
          </cell>
          <cell r="F54">
            <v>330.56400000000002</v>
          </cell>
          <cell r="G54" t="str">
            <v>н</v>
          </cell>
          <cell r="H54">
            <v>1</v>
          </cell>
          <cell r="I54">
            <v>50</v>
          </cell>
          <cell r="J54">
            <v>1121.402</v>
          </cell>
          <cell r="K54">
            <v>23.591999999999871</v>
          </cell>
          <cell r="L54">
            <v>250</v>
          </cell>
          <cell r="M54">
            <v>200</v>
          </cell>
          <cell r="N54">
            <v>200</v>
          </cell>
          <cell r="W54">
            <v>228.99879999999999</v>
          </cell>
          <cell r="X54">
            <v>200</v>
          </cell>
          <cell r="Y54">
            <v>5.1553283248645849</v>
          </cell>
          <cell r="Z54">
            <v>1.443518481319553</v>
          </cell>
          <cell r="AD54">
            <v>0</v>
          </cell>
          <cell r="AE54">
            <v>135.00319999999999</v>
          </cell>
          <cell r="AF54">
            <v>102.1322</v>
          </cell>
          <cell r="AG54">
            <v>153.5478</v>
          </cell>
          <cell r="AH54">
            <v>199.471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83.771000000000001</v>
          </cell>
          <cell r="D55">
            <v>52.435000000000002</v>
          </cell>
          <cell r="E55">
            <v>87.116</v>
          </cell>
          <cell r="F55">
            <v>49.09</v>
          </cell>
          <cell r="G55">
            <v>0</v>
          </cell>
          <cell r="H55">
            <v>1</v>
          </cell>
          <cell r="I55">
            <v>50</v>
          </cell>
          <cell r="J55">
            <v>93.305000000000007</v>
          </cell>
          <cell r="K55">
            <v>-6.1890000000000072</v>
          </cell>
          <cell r="L55">
            <v>0</v>
          </cell>
          <cell r="M55">
            <v>20</v>
          </cell>
          <cell r="N55">
            <v>20</v>
          </cell>
          <cell r="W55">
            <v>17.423200000000001</v>
          </cell>
          <cell r="X55">
            <v>20</v>
          </cell>
          <cell r="Y55">
            <v>6.2611919739198312</v>
          </cell>
          <cell r="Z55">
            <v>2.8175076908948986</v>
          </cell>
          <cell r="AD55">
            <v>0</v>
          </cell>
          <cell r="AE55">
            <v>12.8316</v>
          </cell>
          <cell r="AF55">
            <v>14.614599999999999</v>
          </cell>
          <cell r="AG55">
            <v>12.016</v>
          </cell>
          <cell r="AH55">
            <v>7.51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1532.278</v>
          </cell>
          <cell r="D56">
            <v>6504.2489999999998</v>
          </cell>
          <cell r="E56">
            <v>3808.45</v>
          </cell>
          <cell r="F56">
            <v>1697.7260000000001</v>
          </cell>
          <cell r="G56">
            <v>0</v>
          </cell>
          <cell r="H56">
            <v>1</v>
          </cell>
          <cell r="I56">
            <v>40</v>
          </cell>
          <cell r="J56">
            <v>3741.34</v>
          </cell>
          <cell r="K56">
            <v>67.109999999999673</v>
          </cell>
          <cell r="L56">
            <v>900</v>
          </cell>
          <cell r="M56">
            <v>800</v>
          </cell>
          <cell r="N56">
            <v>300</v>
          </cell>
          <cell r="W56">
            <v>761.68999999999994</v>
          </cell>
          <cell r="X56">
            <v>400</v>
          </cell>
          <cell r="Y56">
            <v>5.3797818009951568</v>
          </cell>
          <cell r="Z56">
            <v>2.2288936443960146</v>
          </cell>
          <cell r="AD56">
            <v>0</v>
          </cell>
          <cell r="AE56">
            <v>716.76080000000002</v>
          </cell>
          <cell r="AF56">
            <v>622.12200000000007</v>
          </cell>
          <cell r="AG56">
            <v>642.16219999999998</v>
          </cell>
          <cell r="AH56">
            <v>512.822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1352</v>
          </cell>
          <cell r="D57">
            <v>4681</v>
          </cell>
          <cell r="E57">
            <v>4910</v>
          </cell>
          <cell r="F57">
            <v>997</v>
          </cell>
          <cell r="G57">
            <v>0</v>
          </cell>
          <cell r="H57">
            <v>0.45</v>
          </cell>
          <cell r="I57">
            <v>50</v>
          </cell>
          <cell r="J57">
            <v>5061</v>
          </cell>
          <cell r="K57">
            <v>-151</v>
          </cell>
          <cell r="L57">
            <v>800</v>
          </cell>
          <cell r="M57">
            <v>700</v>
          </cell>
          <cell r="N57">
            <v>800</v>
          </cell>
          <cell r="W57">
            <v>856</v>
          </cell>
          <cell r="X57">
            <v>900</v>
          </cell>
          <cell r="Y57">
            <v>4.90303738317757</v>
          </cell>
          <cell r="Z57">
            <v>1.1647196261682242</v>
          </cell>
          <cell r="AD57">
            <v>630</v>
          </cell>
          <cell r="AE57">
            <v>572.6</v>
          </cell>
          <cell r="AF57">
            <v>461.8</v>
          </cell>
          <cell r="AG57">
            <v>554.79999999999995</v>
          </cell>
          <cell r="AH57">
            <v>711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1862</v>
          </cell>
          <cell r="D58">
            <v>9025</v>
          </cell>
          <cell r="E58">
            <v>9005</v>
          </cell>
          <cell r="F58">
            <v>1774</v>
          </cell>
          <cell r="G58" t="str">
            <v>акяб</v>
          </cell>
          <cell r="H58">
            <v>0.45</v>
          </cell>
          <cell r="I58">
            <v>50</v>
          </cell>
          <cell r="J58">
            <v>9120</v>
          </cell>
          <cell r="K58">
            <v>-115</v>
          </cell>
          <cell r="L58">
            <v>1100</v>
          </cell>
          <cell r="M58">
            <v>800</v>
          </cell>
          <cell r="N58">
            <v>1000</v>
          </cell>
          <cell r="W58">
            <v>1083</v>
          </cell>
          <cell r="X58">
            <v>900</v>
          </cell>
          <cell r="Y58">
            <v>5.1468144044321331</v>
          </cell>
          <cell r="Z58">
            <v>1.6380424746075715</v>
          </cell>
          <cell r="AD58">
            <v>3590</v>
          </cell>
          <cell r="AE58">
            <v>676.8</v>
          </cell>
          <cell r="AF58">
            <v>620</v>
          </cell>
          <cell r="AG58">
            <v>756.4</v>
          </cell>
          <cell r="AH58">
            <v>1038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637</v>
          </cell>
          <cell r="D59">
            <v>1672</v>
          </cell>
          <cell r="E59">
            <v>1865</v>
          </cell>
          <cell r="F59">
            <v>402</v>
          </cell>
          <cell r="G59">
            <v>0</v>
          </cell>
          <cell r="H59">
            <v>0.45</v>
          </cell>
          <cell r="I59">
            <v>50</v>
          </cell>
          <cell r="J59">
            <v>1870</v>
          </cell>
          <cell r="K59">
            <v>-5</v>
          </cell>
          <cell r="L59">
            <v>350</v>
          </cell>
          <cell r="M59">
            <v>300</v>
          </cell>
          <cell r="N59">
            <v>400</v>
          </cell>
          <cell r="W59">
            <v>373</v>
          </cell>
          <cell r="X59">
            <v>500</v>
          </cell>
          <cell r="Y59">
            <v>5.2332439678284182</v>
          </cell>
          <cell r="Z59">
            <v>1.0777479892761395</v>
          </cell>
          <cell r="AD59">
            <v>0</v>
          </cell>
          <cell r="AE59">
            <v>289.8</v>
          </cell>
          <cell r="AF59">
            <v>204</v>
          </cell>
          <cell r="AG59">
            <v>236.4</v>
          </cell>
          <cell r="AH59">
            <v>287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347</v>
          </cell>
          <cell r="D60">
            <v>3962</v>
          </cell>
          <cell r="E60">
            <v>397</v>
          </cell>
          <cell r="F60">
            <v>43</v>
          </cell>
          <cell r="G60">
            <v>0</v>
          </cell>
          <cell r="H60">
            <v>0.4</v>
          </cell>
          <cell r="I60">
            <v>40</v>
          </cell>
          <cell r="J60">
            <v>496</v>
          </cell>
          <cell r="K60">
            <v>-99</v>
          </cell>
          <cell r="L60">
            <v>70</v>
          </cell>
          <cell r="M60">
            <v>90</v>
          </cell>
          <cell r="N60">
            <v>80</v>
          </cell>
          <cell r="W60">
            <v>79.400000000000006</v>
          </cell>
          <cell r="X60">
            <v>80</v>
          </cell>
          <cell r="Y60">
            <v>4.5717884130982362</v>
          </cell>
          <cell r="Z60">
            <v>0.54156171284634758</v>
          </cell>
          <cell r="AD60">
            <v>0</v>
          </cell>
          <cell r="AE60">
            <v>111</v>
          </cell>
          <cell r="AF60">
            <v>83.2</v>
          </cell>
          <cell r="AG60">
            <v>73.599999999999994</v>
          </cell>
          <cell r="AH60">
            <v>48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240</v>
          </cell>
          <cell r="D61">
            <v>3093</v>
          </cell>
          <cell r="E61">
            <v>419</v>
          </cell>
          <cell r="F61">
            <v>332</v>
          </cell>
          <cell r="G61">
            <v>0</v>
          </cell>
          <cell r="H61">
            <v>0.4</v>
          </cell>
          <cell r="I61">
            <v>40</v>
          </cell>
          <cell r="J61">
            <v>431</v>
          </cell>
          <cell r="K61">
            <v>-12</v>
          </cell>
          <cell r="L61">
            <v>70</v>
          </cell>
          <cell r="M61">
            <v>0</v>
          </cell>
          <cell r="W61">
            <v>83.8</v>
          </cell>
          <cell r="Y61">
            <v>4.7971360381861574</v>
          </cell>
          <cell r="Z61">
            <v>3.9618138424821003</v>
          </cell>
          <cell r="AD61">
            <v>0</v>
          </cell>
          <cell r="AE61">
            <v>94</v>
          </cell>
          <cell r="AF61">
            <v>69.2</v>
          </cell>
          <cell r="AG61">
            <v>73</v>
          </cell>
          <cell r="AH61">
            <v>45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1039.117</v>
          </cell>
          <cell r="D62">
            <v>1895.367</v>
          </cell>
          <cell r="E62">
            <v>2317</v>
          </cell>
          <cell r="F62">
            <v>360</v>
          </cell>
          <cell r="G62" t="str">
            <v>ак апр</v>
          </cell>
          <cell r="H62">
            <v>1</v>
          </cell>
          <cell r="I62">
            <v>50</v>
          </cell>
          <cell r="J62">
            <v>1836.454</v>
          </cell>
          <cell r="K62">
            <v>480.54600000000005</v>
          </cell>
          <cell r="L62">
            <v>300</v>
          </cell>
          <cell r="M62">
            <v>500</v>
          </cell>
          <cell r="N62">
            <v>600</v>
          </cell>
          <cell r="W62">
            <v>463.4</v>
          </cell>
          <cell r="X62">
            <v>600</v>
          </cell>
          <cell r="Y62">
            <v>5.0927924039706518</v>
          </cell>
          <cell r="Z62">
            <v>0.77686663789382826</v>
          </cell>
          <cell r="AD62">
            <v>0</v>
          </cell>
          <cell r="AE62">
            <v>233</v>
          </cell>
          <cell r="AF62">
            <v>264</v>
          </cell>
          <cell r="AG62">
            <v>265.8</v>
          </cell>
          <cell r="AH62">
            <v>357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1528</v>
          </cell>
          <cell r="D63">
            <v>10</v>
          </cell>
          <cell r="E63">
            <v>251</v>
          </cell>
          <cell r="F63">
            <v>1282</v>
          </cell>
          <cell r="G63">
            <v>0</v>
          </cell>
          <cell r="H63">
            <v>0.1</v>
          </cell>
          <cell r="I63">
            <v>730</v>
          </cell>
          <cell r="J63">
            <v>260</v>
          </cell>
          <cell r="K63">
            <v>-9</v>
          </cell>
          <cell r="L63">
            <v>0</v>
          </cell>
          <cell r="M63">
            <v>0</v>
          </cell>
          <cell r="W63">
            <v>50.2</v>
          </cell>
          <cell r="Y63">
            <v>25.537848605577686</v>
          </cell>
          <cell r="Z63">
            <v>25.537848605577686</v>
          </cell>
          <cell r="AD63">
            <v>0</v>
          </cell>
          <cell r="AE63">
            <v>91.4</v>
          </cell>
          <cell r="AF63">
            <v>50.6</v>
          </cell>
          <cell r="AG63">
            <v>51.6</v>
          </cell>
          <cell r="AH63">
            <v>44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177.15100000000001</v>
          </cell>
          <cell r="D64">
            <v>346.54199999999997</v>
          </cell>
          <cell r="E64">
            <v>412.92500000000001</v>
          </cell>
          <cell r="F64">
            <v>97.36</v>
          </cell>
          <cell r="G64">
            <v>0</v>
          </cell>
          <cell r="H64">
            <v>1</v>
          </cell>
          <cell r="I64">
            <v>50</v>
          </cell>
          <cell r="J64">
            <v>407.84399999999999</v>
          </cell>
          <cell r="K64">
            <v>5.0810000000000173</v>
          </cell>
          <cell r="L64">
            <v>50</v>
          </cell>
          <cell r="M64">
            <v>50</v>
          </cell>
          <cell r="N64">
            <v>80</v>
          </cell>
          <cell r="W64">
            <v>82.585000000000008</v>
          </cell>
          <cell r="X64">
            <v>80</v>
          </cell>
          <cell r="Y64">
            <v>4.3271780589695465</v>
          </cell>
          <cell r="Z64">
            <v>1.1789065810982622</v>
          </cell>
          <cell r="AD64">
            <v>0</v>
          </cell>
          <cell r="AE64">
            <v>54.456800000000001</v>
          </cell>
          <cell r="AF64">
            <v>44.238600000000005</v>
          </cell>
          <cell r="AG64">
            <v>49.528399999999998</v>
          </cell>
          <cell r="AH64">
            <v>81.728999999999999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1910</v>
          </cell>
          <cell r="D65">
            <v>2980</v>
          </cell>
          <cell r="E65">
            <v>3773</v>
          </cell>
          <cell r="F65">
            <v>1034</v>
          </cell>
          <cell r="G65">
            <v>0</v>
          </cell>
          <cell r="H65">
            <v>0.4</v>
          </cell>
          <cell r="I65">
            <v>40</v>
          </cell>
          <cell r="J65">
            <v>3824</v>
          </cell>
          <cell r="K65">
            <v>-51</v>
          </cell>
          <cell r="L65">
            <v>600</v>
          </cell>
          <cell r="M65">
            <v>300</v>
          </cell>
          <cell r="N65">
            <v>400</v>
          </cell>
          <cell r="W65">
            <v>539.79999999999995</v>
          </cell>
          <cell r="X65">
            <v>400</v>
          </cell>
          <cell r="Y65">
            <v>5.0648388291959989</v>
          </cell>
          <cell r="Z65">
            <v>1.9155242682474993</v>
          </cell>
          <cell r="AD65">
            <v>1074</v>
          </cell>
          <cell r="AE65">
            <v>464.8</v>
          </cell>
          <cell r="AF65">
            <v>476.2</v>
          </cell>
          <cell r="AG65">
            <v>457.8</v>
          </cell>
          <cell r="AH65">
            <v>350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1596</v>
          </cell>
          <cell r="D66">
            <v>1603</v>
          </cell>
          <cell r="E66">
            <v>2456</v>
          </cell>
          <cell r="F66">
            <v>662</v>
          </cell>
          <cell r="G66">
            <v>0</v>
          </cell>
          <cell r="H66">
            <v>0.4</v>
          </cell>
          <cell r="I66">
            <v>40</v>
          </cell>
          <cell r="J66">
            <v>2547</v>
          </cell>
          <cell r="K66">
            <v>-91</v>
          </cell>
          <cell r="L66">
            <v>500</v>
          </cell>
          <cell r="M66">
            <v>400</v>
          </cell>
          <cell r="N66">
            <v>400</v>
          </cell>
          <cell r="W66">
            <v>491.2</v>
          </cell>
          <cell r="X66">
            <v>500</v>
          </cell>
          <cell r="Y66">
            <v>5.0122149837133554</v>
          </cell>
          <cell r="Z66">
            <v>1.3477198697068404</v>
          </cell>
          <cell r="AD66">
            <v>0</v>
          </cell>
          <cell r="AE66">
            <v>423.8</v>
          </cell>
          <cell r="AF66">
            <v>394.4</v>
          </cell>
          <cell r="AG66">
            <v>385.2</v>
          </cell>
          <cell r="AH66">
            <v>346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281.80399999999997</v>
          </cell>
          <cell r="D67">
            <v>548.80399999999997</v>
          </cell>
          <cell r="E67">
            <v>676.10400000000004</v>
          </cell>
          <cell r="F67">
            <v>136.62100000000001</v>
          </cell>
          <cell r="G67" t="str">
            <v>ябл</v>
          </cell>
          <cell r="H67">
            <v>1</v>
          </cell>
          <cell r="I67">
            <v>40</v>
          </cell>
          <cell r="J67">
            <v>679.44500000000005</v>
          </cell>
          <cell r="K67">
            <v>-3.3410000000000082</v>
          </cell>
          <cell r="L67">
            <v>110</v>
          </cell>
          <cell r="M67">
            <v>80</v>
          </cell>
          <cell r="N67">
            <v>150</v>
          </cell>
          <cell r="W67">
            <v>135.2208</v>
          </cell>
          <cell r="X67">
            <v>150</v>
          </cell>
          <cell r="Y67">
            <v>4.634057778093311</v>
          </cell>
          <cell r="Z67">
            <v>1.0103549158117686</v>
          </cell>
          <cell r="AD67">
            <v>0</v>
          </cell>
          <cell r="AE67">
            <v>98.272000000000006</v>
          </cell>
          <cell r="AF67">
            <v>79.919600000000003</v>
          </cell>
          <cell r="AG67">
            <v>84.443600000000004</v>
          </cell>
          <cell r="AH67">
            <v>118.70399999999999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221.51599999999999</v>
          </cell>
          <cell r="D68">
            <v>373.25900000000001</v>
          </cell>
          <cell r="E68">
            <v>544.36599999999999</v>
          </cell>
          <cell r="F68">
            <v>38.182000000000002</v>
          </cell>
          <cell r="G68">
            <v>0</v>
          </cell>
          <cell r="H68">
            <v>1</v>
          </cell>
          <cell r="I68">
            <v>40</v>
          </cell>
          <cell r="J68">
            <v>565.59900000000005</v>
          </cell>
          <cell r="K68">
            <v>-21.233000000000061</v>
          </cell>
          <cell r="L68">
            <v>60</v>
          </cell>
          <cell r="M68">
            <v>70</v>
          </cell>
          <cell r="N68">
            <v>120</v>
          </cell>
          <cell r="W68">
            <v>108.8732</v>
          </cell>
          <cell r="X68">
            <v>100</v>
          </cell>
          <cell r="Y68">
            <v>3.5654504506159461</v>
          </cell>
          <cell r="Z68">
            <v>0.35070155006006992</v>
          </cell>
          <cell r="AD68">
            <v>0</v>
          </cell>
          <cell r="AE68">
            <v>78.049400000000006</v>
          </cell>
          <cell r="AF68">
            <v>55.965800000000002</v>
          </cell>
          <cell r="AG68">
            <v>58.438199999999995</v>
          </cell>
          <cell r="AH68">
            <v>76.644999999999996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470.60300000000001</v>
          </cell>
          <cell r="D69">
            <v>959.02499999999998</v>
          </cell>
          <cell r="E69">
            <v>1071.5530000000001</v>
          </cell>
          <cell r="F69">
            <v>331.02499999999998</v>
          </cell>
          <cell r="G69" t="str">
            <v>ябл</v>
          </cell>
          <cell r="H69">
            <v>1</v>
          </cell>
          <cell r="I69">
            <v>40</v>
          </cell>
          <cell r="J69">
            <v>1091.2809999999999</v>
          </cell>
          <cell r="K69">
            <v>-19.727999999999838</v>
          </cell>
          <cell r="L69">
            <v>170</v>
          </cell>
          <cell r="M69">
            <v>120</v>
          </cell>
          <cell r="N69">
            <v>200</v>
          </cell>
          <cell r="W69">
            <v>214.31060000000002</v>
          </cell>
          <cell r="X69">
            <v>200</v>
          </cell>
          <cell r="Y69">
            <v>4.7642300474171595</v>
          </cell>
          <cell r="Z69">
            <v>1.5446039533275533</v>
          </cell>
          <cell r="AD69">
            <v>0</v>
          </cell>
          <cell r="AE69">
            <v>174.8826</v>
          </cell>
          <cell r="AF69">
            <v>136.4742</v>
          </cell>
          <cell r="AG69">
            <v>148.68260000000001</v>
          </cell>
          <cell r="AH69">
            <v>208.08600000000001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280.44799999999998</v>
          </cell>
          <cell r="D70">
            <v>534.60599999999999</v>
          </cell>
          <cell r="E70">
            <v>584.77099999999996</v>
          </cell>
          <cell r="F70">
            <v>207.273</v>
          </cell>
          <cell r="G70">
            <v>0</v>
          </cell>
          <cell r="H70">
            <v>1</v>
          </cell>
          <cell r="I70">
            <v>40</v>
          </cell>
          <cell r="J70">
            <v>599.55899999999997</v>
          </cell>
          <cell r="K70">
            <v>-14.788000000000011</v>
          </cell>
          <cell r="L70">
            <v>80</v>
          </cell>
          <cell r="M70">
            <v>50</v>
          </cell>
          <cell r="N70">
            <v>120</v>
          </cell>
          <cell r="W70">
            <v>116.95419999999999</v>
          </cell>
          <cell r="X70">
            <v>120</v>
          </cell>
          <cell r="Y70">
            <v>4.9358894336415462</v>
          </cell>
          <cell r="Z70">
            <v>1.7722578582043229</v>
          </cell>
          <cell r="AD70">
            <v>0</v>
          </cell>
          <cell r="AE70">
            <v>93.2714</v>
          </cell>
          <cell r="AF70">
            <v>77.381799999999998</v>
          </cell>
          <cell r="AG70">
            <v>83.201999999999998</v>
          </cell>
          <cell r="AH70">
            <v>124.553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132</v>
          </cell>
          <cell r="D71">
            <v>82</v>
          </cell>
          <cell r="E71">
            <v>171</v>
          </cell>
          <cell r="F71">
            <v>40</v>
          </cell>
          <cell r="G71" t="str">
            <v>дк</v>
          </cell>
          <cell r="H71">
            <v>0.6</v>
          </cell>
          <cell r="I71">
            <v>60</v>
          </cell>
          <cell r="J71">
            <v>217</v>
          </cell>
          <cell r="K71">
            <v>-46</v>
          </cell>
          <cell r="L71">
            <v>30</v>
          </cell>
          <cell r="M71">
            <v>20</v>
          </cell>
          <cell r="N71">
            <v>30</v>
          </cell>
          <cell r="W71">
            <v>34.200000000000003</v>
          </cell>
          <cell r="X71">
            <v>30</v>
          </cell>
          <cell r="Y71">
            <v>4.3859649122807012</v>
          </cell>
          <cell r="Z71">
            <v>1.1695906432748537</v>
          </cell>
          <cell r="AD71">
            <v>0</v>
          </cell>
          <cell r="AE71">
            <v>31.2</v>
          </cell>
          <cell r="AF71">
            <v>19.399999999999999</v>
          </cell>
          <cell r="AG71">
            <v>26.2</v>
          </cell>
          <cell r="AH71">
            <v>26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224</v>
          </cell>
          <cell r="D72">
            <v>486</v>
          </cell>
          <cell r="E72">
            <v>550</v>
          </cell>
          <cell r="F72">
            <v>150</v>
          </cell>
          <cell r="G72" t="str">
            <v>ябл</v>
          </cell>
          <cell r="H72">
            <v>0.6</v>
          </cell>
          <cell r="I72">
            <v>60</v>
          </cell>
          <cell r="J72">
            <v>588</v>
          </cell>
          <cell r="K72">
            <v>-38</v>
          </cell>
          <cell r="L72">
            <v>120</v>
          </cell>
          <cell r="M72">
            <v>60</v>
          </cell>
          <cell r="N72">
            <v>90</v>
          </cell>
          <cell r="W72">
            <v>110</v>
          </cell>
          <cell r="X72">
            <v>90</v>
          </cell>
          <cell r="Y72">
            <v>4.6363636363636367</v>
          </cell>
          <cell r="Z72">
            <v>1.3636363636363635</v>
          </cell>
          <cell r="AD72">
            <v>0</v>
          </cell>
          <cell r="AE72">
            <v>74</v>
          </cell>
          <cell r="AF72">
            <v>68</v>
          </cell>
          <cell r="AG72">
            <v>76.2</v>
          </cell>
          <cell r="AH72">
            <v>44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312</v>
          </cell>
          <cell r="D73">
            <v>1064</v>
          </cell>
          <cell r="E73">
            <v>877</v>
          </cell>
          <cell r="F73">
            <v>480</v>
          </cell>
          <cell r="G73" t="str">
            <v>ябл</v>
          </cell>
          <cell r="H73">
            <v>0.6</v>
          </cell>
          <cell r="I73">
            <v>60</v>
          </cell>
          <cell r="J73">
            <v>917</v>
          </cell>
          <cell r="K73">
            <v>-40</v>
          </cell>
          <cell r="L73">
            <v>220</v>
          </cell>
          <cell r="M73">
            <v>0</v>
          </cell>
          <cell r="N73">
            <v>100</v>
          </cell>
          <cell r="W73">
            <v>175.4</v>
          </cell>
          <cell r="X73">
            <v>100</v>
          </cell>
          <cell r="Y73">
            <v>5.131128848346636</v>
          </cell>
          <cell r="Z73">
            <v>2.7366020524515391</v>
          </cell>
          <cell r="AD73">
            <v>0</v>
          </cell>
          <cell r="AE73">
            <v>176.2</v>
          </cell>
          <cell r="AF73">
            <v>115.4</v>
          </cell>
          <cell r="AG73">
            <v>140.4</v>
          </cell>
          <cell r="AH73">
            <v>117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85.709000000000003</v>
          </cell>
          <cell r="D74">
            <v>98.885999999999996</v>
          </cell>
          <cell r="E74">
            <v>124.354</v>
          </cell>
          <cell r="F74">
            <v>52.045000000000002</v>
          </cell>
          <cell r="G74">
            <v>0</v>
          </cell>
          <cell r="H74">
            <v>1</v>
          </cell>
          <cell r="I74">
            <v>30</v>
          </cell>
          <cell r="J74">
            <v>129.261</v>
          </cell>
          <cell r="K74">
            <v>-4.9069999999999965</v>
          </cell>
          <cell r="L74">
            <v>20</v>
          </cell>
          <cell r="M74">
            <v>30</v>
          </cell>
          <cell r="W74">
            <v>24.870799999999999</v>
          </cell>
          <cell r="Y74">
            <v>4.1030043263586213</v>
          </cell>
          <cell r="Z74">
            <v>2.0926146324203483</v>
          </cell>
          <cell r="AD74">
            <v>0</v>
          </cell>
          <cell r="AE74">
            <v>27.556999999999999</v>
          </cell>
          <cell r="AF74">
            <v>26.904800000000002</v>
          </cell>
          <cell r="AG74">
            <v>22.277200000000001</v>
          </cell>
          <cell r="AH74">
            <v>15.026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367</v>
          </cell>
          <cell r="D75">
            <v>747</v>
          </cell>
          <cell r="E75">
            <v>852</v>
          </cell>
          <cell r="F75">
            <v>227</v>
          </cell>
          <cell r="G75" t="str">
            <v>ябл,дк</v>
          </cell>
          <cell r="H75">
            <v>0.6</v>
          </cell>
          <cell r="I75">
            <v>60</v>
          </cell>
          <cell r="J75">
            <v>888</v>
          </cell>
          <cell r="K75">
            <v>-36</v>
          </cell>
          <cell r="L75">
            <v>120</v>
          </cell>
          <cell r="M75">
            <v>100</v>
          </cell>
          <cell r="N75">
            <v>150</v>
          </cell>
          <cell r="W75">
            <v>170.4</v>
          </cell>
          <cell r="X75">
            <v>150</v>
          </cell>
          <cell r="Y75">
            <v>4.3838028169014081</v>
          </cell>
          <cell r="Z75">
            <v>1.3321596244131455</v>
          </cell>
          <cell r="AD75">
            <v>0</v>
          </cell>
          <cell r="AE75">
            <v>111.8</v>
          </cell>
          <cell r="AF75">
            <v>100.4</v>
          </cell>
          <cell r="AG75">
            <v>108</v>
          </cell>
          <cell r="AH75">
            <v>116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507</v>
          </cell>
          <cell r="D76">
            <v>998</v>
          </cell>
          <cell r="E76">
            <v>1242</v>
          </cell>
          <cell r="F76">
            <v>227</v>
          </cell>
          <cell r="G76" t="str">
            <v>ябл,дк</v>
          </cell>
          <cell r="H76">
            <v>0.6</v>
          </cell>
          <cell r="I76">
            <v>60</v>
          </cell>
          <cell r="J76">
            <v>1273</v>
          </cell>
          <cell r="K76">
            <v>-31</v>
          </cell>
          <cell r="L76">
            <v>230</v>
          </cell>
          <cell r="M76">
            <v>150</v>
          </cell>
          <cell r="N76">
            <v>250</v>
          </cell>
          <cell r="W76">
            <v>248.4</v>
          </cell>
          <cell r="X76">
            <v>250</v>
          </cell>
          <cell r="Y76">
            <v>4.4565217391304346</v>
          </cell>
          <cell r="Z76">
            <v>0.91384863123993554</v>
          </cell>
          <cell r="AD76">
            <v>0</v>
          </cell>
          <cell r="AE76">
            <v>197.2</v>
          </cell>
          <cell r="AF76">
            <v>146.19999999999999</v>
          </cell>
          <cell r="AG76">
            <v>155</v>
          </cell>
          <cell r="AH76">
            <v>210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337</v>
          </cell>
          <cell r="D77">
            <v>701</v>
          </cell>
          <cell r="E77">
            <v>627</v>
          </cell>
          <cell r="F77">
            <v>383</v>
          </cell>
          <cell r="G77">
            <v>0</v>
          </cell>
          <cell r="H77">
            <v>0.4</v>
          </cell>
          <cell r="I77" t="e">
            <v>#N/A</v>
          </cell>
          <cell r="J77">
            <v>704</v>
          </cell>
          <cell r="K77">
            <v>-77</v>
          </cell>
          <cell r="L77">
            <v>100</v>
          </cell>
          <cell r="M77">
            <v>0</v>
          </cell>
          <cell r="N77">
            <v>100</v>
          </cell>
          <cell r="W77">
            <v>125.4</v>
          </cell>
          <cell r="X77">
            <v>100</v>
          </cell>
          <cell r="Y77">
            <v>5.4465709728867617</v>
          </cell>
          <cell r="Z77">
            <v>3.0542264752791066</v>
          </cell>
          <cell r="AD77">
            <v>0</v>
          </cell>
          <cell r="AE77">
            <v>114</v>
          </cell>
          <cell r="AF77">
            <v>97.8</v>
          </cell>
          <cell r="AG77">
            <v>104.8</v>
          </cell>
          <cell r="AH77">
            <v>127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513</v>
          </cell>
          <cell r="D78">
            <v>339</v>
          </cell>
          <cell r="E78">
            <v>587</v>
          </cell>
          <cell r="F78">
            <v>252</v>
          </cell>
          <cell r="G78">
            <v>0</v>
          </cell>
          <cell r="H78">
            <v>0.33</v>
          </cell>
          <cell r="I78">
            <v>60</v>
          </cell>
          <cell r="J78">
            <v>634</v>
          </cell>
          <cell r="K78">
            <v>-47</v>
          </cell>
          <cell r="L78">
            <v>100</v>
          </cell>
          <cell r="M78">
            <v>100</v>
          </cell>
          <cell r="N78">
            <v>100</v>
          </cell>
          <cell r="W78">
            <v>117.4</v>
          </cell>
          <cell r="X78">
            <v>100</v>
          </cell>
          <cell r="Y78">
            <v>5.5536626916524696</v>
          </cell>
          <cell r="Z78">
            <v>2.1465076660988074</v>
          </cell>
          <cell r="AD78">
            <v>0</v>
          </cell>
          <cell r="AE78">
            <v>125.6</v>
          </cell>
          <cell r="AF78">
            <v>114.6</v>
          </cell>
          <cell r="AG78">
            <v>100.6</v>
          </cell>
          <cell r="AH78">
            <v>129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355</v>
          </cell>
          <cell r="D79">
            <v>418</v>
          </cell>
          <cell r="E79">
            <v>542</v>
          </cell>
          <cell r="F79">
            <v>223</v>
          </cell>
          <cell r="G79">
            <v>0</v>
          </cell>
          <cell r="H79">
            <v>0.35</v>
          </cell>
          <cell r="I79" t="e">
            <v>#N/A</v>
          </cell>
          <cell r="J79">
            <v>591</v>
          </cell>
          <cell r="K79">
            <v>-49</v>
          </cell>
          <cell r="L79">
            <v>120</v>
          </cell>
          <cell r="M79">
            <v>0</v>
          </cell>
          <cell r="N79">
            <v>100</v>
          </cell>
          <cell r="W79">
            <v>108.4</v>
          </cell>
          <cell r="X79">
            <v>100</v>
          </cell>
          <cell r="Y79">
            <v>5.0092250922509223</v>
          </cell>
          <cell r="Z79">
            <v>2.0571955719557193</v>
          </cell>
          <cell r="AD79">
            <v>0</v>
          </cell>
          <cell r="AE79">
            <v>77.2</v>
          </cell>
          <cell r="AF79">
            <v>84.8</v>
          </cell>
          <cell r="AG79">
            <v>80</v>
          </cell>
          <cell r="AH79">
            <v>98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140</v>
          </cell>
          <cell r="D80">
            <v>167</v>
          </cell>
          <cell r="E80">
            <v>270</v>
          </cell>
          <cell r="F80">
            <v>31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284</v>
          </cell>
          <cell r="K80">
            <v>-14</v>
          </cell>
          <cell r="L80">
            <v>100</v>
          </cell>
          <cell r="M80">
            <v>50</v>
          </cell>
          <cell r="N80">
            <v>30</v>
          </cell>
          <cell r="W80">
            <v>54</v>
          </cell>
          <cell r="X80">
            <v>30</v>
          </cell>
          <cell r="Y80">
            <v>4.4629629629629628</v>
          </cell>
          <cell r="Z80">
            <v>0.57407407407407407</v>
          </cell>
          <cell r="AD80">
            <v>0</v>
          </cell>
          <cell r="AE80">
            <v>42.6</v>
          </cell>
          <cell r="AF80">
            <v>38.799999999999997</v>
          </cell>
          <cell r="AG80">
            <v>44</v>
          </cell>
          <cell r="AH80">
            <v>10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2233</v>
          </cell>
          <cell r="D81">
            <v>4500</v>
          </cell>
          <cell r="E81">
            <v>5363</v>
          </cell>
          <cell r="F81">
            <v>1241</v>
          </cell>
          <cell r="G81">
            <v>0</v>
          </cell>
          <cell r="H81">
            <v>0.35</v>
          </cell>
          <cell r="I81">
            <v>40</v>
          </cell>
          <cell r="J81">
            <v>5558</v>
          </cell>
          <cell r="K81">
            <v>-195</v>
          </cell>
          <cell r="L81">
            <v>600</v>
          </cell>
          <cell r="M81">
            <v>600</v>
          </cell>
          <cell r="N81">
            <v>600</v>
          </cell>
          <cell r="W81">
            <v>733</v>
          </cell>
          <cell r="X81">
            <v>500</v>
          </cell>
          <cell r="Y81">
            <v>4.830832196452933</v>
          </cell>
          <cell r="Z81">
            <v>1.6930422919508867</v>
          </cell>
          <cell r="AD81">
            <v>1698</v>
          </cell>
          <cell r="AE81">
            <v>820.6</v>
          </cell>
          <cell r="AF81">
            <v>593.4</v>
          </cell>
          <cell r="AG81">
            <v>600.4</v>
          </cell>
          <cell r="AH81">
            <v>584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3967</v>
          </cell>
          <cell r="D82">
            <v>15910</v>
          </cell>
          <cell r="E82">
            <v>17444</v>
          </cell>
          <cell r="F82">
            <v>2285</v>
          </cell>
          <cell r="G82">
            <v>0</v>
          </cell>
          <cell r="H82">
            <v>0.35</v>
          </cell>
          <cell r="I82">
            <v>45</v>
          </cell>
          <cell r="J82">
            <v>17501</v>
          </cell>
          <cell r="K82">
            <v>-57</v>
          </cell>
          <cell r="L82">
            <v>1500</v>
          </cell>
          <cell r="M82">
            <v>1700</v>
          </cell>
          <cell r="N82">
            <v>1800</v>
          </cell>
          <cell r="W82">
            <v>1830.4</v>
          </cell>
          <cell r="X82">
            <v>1800</v>
          </cell>
          <cell r="Y82">
            <v>4.9633959790209792</v>
          </cell>
          <cell r="Z82">
            <v>1.248361013986014</v>
          </cell>
          <cell r="AD82">
            <v>8292</v>
          </cell>
          <cell r="AE82">
            <v>1241.8</v>
          </cell>
          <cell r="AF82">
            <v>1201.4000000000001</v>
          </cell>
          <cell r="AG82">
            <v>1329.2</v>
          </cell>
          <cell r="AH82">
            <v>1608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50</v>
          </cell>
          <cell r="D83">
            <v>114</v>
          </cell>
          <cell r="E83">
            <v>50</v>
          </cell>
          <cell r="F83">
            <v>107</v>
          </cell>
          <cell r="G83">
            <v>0</v>
          </cell>
          <cell r="H83">
            <v>0.11</v>
          </cell>
          <cell r="I83" t="e">
            <v>#N/A</v>
          </cell>
          <cell r="J83">
            <v>63</v>
          </cell>
          <cell r="K83">
            <v>-13</v>
          </cell>
          <cell r="L83">
            <v>0</v>
          </cell>
          <cell r="M83">
            <v>0</v>
          </cell>
          <cell r="W83">
            <v>10</v>
          </cell>
          <cell r="Y83">
            <v>10.7</v>
          </cell>
          <cell r="Z83">
            <v>10.7</v>
          </cell>
          <cell r="AD83">
            <v>0</v>
          </cell>
          <cell r="AE83">
            <v>3.2</v>
          </cell>
          <cell r="AF83">
            <v>5.4</v>
          </cell>
          <cell r="AG83">
            <v>5.6</v>
          </cell>
          <cell r="AH83">
            <v>8</v>
          </cell>
          <cell r="AI83" t="str">
            <v>Паша пз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-2</v>
          </cell>
          <cell r="D84">
            <v>2</v>
          </cell>
          <cell r="E84">
            <v>0</v>
          </cell>
          <cell r="G84">
            <v>0</v>
          </cell>
          <cell r="H84">
            <v>0.06</v>
          </cell>
          <cell r="I84" t="e">
            <v>#N/A</v>
          </cell>
          <cell r="J84">
            <v>0</v>
          </cell>
          <cell r="K84">
            <v>0</v>
          </cell>
          <cell r="L84">
            <v>20</v>
          </cell>
          <cell r="M84">
            <v>0</v>
          </cell>
          <cell r="N84">
            <v>30</v>
          </cell>
          <cell r="W84">
            <v>0</v>
          </cell>
          <cell r="X84">
            <v>30</v>
          </cell>
          <cell r="Y84" t="e">
            <v>#DIV/0!</v>
          </cell>
          <cell r="Z84" t="e">
            <v>#DIV/0!</v>
          </cell>
          <cell r="AD84">
            <v>0</v>
          </cell>
          <cell r="AE84">
            <v>0</v>
          </cell>
          <cell r="AF84">
            <v>11.2</v>
          </cell>
          <cell r="AG84">
            <v>12</v>
          </cell>
          <cell r="AH84">
            <v>0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-2</v>
          </cell>
          <cell r="D85">
            <v>56</v>
          </cell>
          <cell r="E85">
            <v>29</v>
          </cell>
          <cell r="F85">
            <v>14</v>
          </cell>
          <cell r="G85">
            <v>0</v>
          </cell>
          <cell r="H85">
            <v>0.06</v>
          </cell>
          <cell r="I85" t="e">
            <v>#N/A</v>
          </cell>
          <cell r="J85">
            <v>214</v>
          </cell>
          <cell r="K85">
            <v>-185</v>
          </cell>
          <cell r="L85">
            <v>0</v>
          </cell>
          <cell r="M85">
            <v>0</v>
          </cell>
          <cell r="N85">
            <v>30</v>
          </cell>
          <cell r="W85">
            <v>5.8</v>
          </cell>
          <cell r="X85">
            <v>30</v>
          </cell>
          <cell r="Y85">
            <v>12.758620689655173</v>
          </cell>
          <cell r="Z85">
            <v>2.4137931034482758</v>
          </cell>
          <cell r="AD85">
            <v>0</v>
          </cell>
          <cell r="AE85">
            <v>4</v>
          </cell>
          <cell r="AF85">
            <v>11</v>
          </cell>
          <cell r="AG85">
            <v>2</v>
          </cell>
          <cell r="AH85">
            <v>0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-3</v>
          </cell>
          <cell r="D86">
            <v>105</v>
          </cell>
          <cell r="E86">
            <v>74</v>
          </cell>
          <cell r="F86">
            <v>22</v>
          </cell>
          <cell r="G86">
            <v>0</v>
          </cell>
          <cell r="H86">
            <v>0.15</v>
          </cell>
          <cell r="I86" t="e">
            <v>#N/A</v>
          </cell>
          <cell r="J86">
            <v>127</v>
          </cell>
          <cell r="K86">
            <v>-53</v>
          </cell>
          <cell r="L86">
            <v>0</v>
          </cell>
          <cell r="M86">
            <v>20</v>
          </cell>
          <cell r="N86">
            <v>30</v>
          </cell>
          <cell r="W86">
            <v>14.8</v>
          </cell>
          <cell r="X86">
            <v>30</v>
          </cell>
          <cell r="Y86">
            <v>6.8918918918918912</v>
          </cell>
          <cell r="Z86">
            <v>1.4864864864864864</v>
          </cell>
          <cell r="AD86">
            <v>0</v>
          </cell>
          <cell r="AE86">
            <v>0</v>
          </cell>
          <cell r="AF86">
            <v>7</v>
          </cell>
          <cell r="AG86">
            <v>7</v>
          </cell>
          <cell r="AH86">
            <v>0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413</v>
          </cell>
          <cell r="D87">
            <v>1024</v>
          </cell>
          <cell r="E87">
            <v>1076</v>
          </cell>
          <cell r="F87">
            <v>344</v>
          </cell>
          <cell r="G87">
            <v>0</v>
          </cell>
          <cell r="H87">
            <v>0.4</v>
          </cell>
          <cell r="I87" t="e">
            <v>#N/A</v>
          </cell>
          <cell r="J87">
            <v>1103</v>
          </cell>
          <cell r="K87">
            <v>-27</v>
          </cell>
          <cell r="L87">
            <v>250</v>
          </cell>
          <cell r="M87">
            <v>150</v>
          </cell>
          <cell r="N87">
            <v>150</v>
          </cell>
          <cell r="W87">
            <v>215.2</v>
          </cell>
          <cell r="X87">
            <v>150</v>
          </cell>
          <cell r="Y87">
            <v>4.8513011152416361</v>
          </cell>
          <cell r="Z87">
            <v>1.5985130111524164</v>
          </cell>
          <cell r="AD87">
            <v>0</v>
          </cell>
          <cell r="AE87">
            <v>92.2</v>
          </cell>
          <cell r="AF87">
            <v>137.6</v>
          </cell>
          <cell r="AG87">
            <v>156.4</v>
          </cell>
          <cell r="AH87">
            <v>51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248.39400000000001</v>
          </cell>
          <cell r="D88">
            <v>578.85900000000004</v>
          </cell>
          <cell r="E88">
            <v>288.303</v>
          </cell>
          <cell r="F88">
            <v>81.260000000000005</v>
          </cell>
          <cell r="G88" t="str">
            <v>н</v>
          </cell>
          <cell r="H88">
            <v>1</v>
          </cell>
          <cell r="I88" t="e">
            <v>#N/A</v>
          </cell>
          <cell r="J88">
            <v>368.96800000000002</v>
          </cell>
          <cell r="K88">
            <v>-80.66500000000002</v>
          </cell>
          <cell r="L88">
            <v>30</v>
          </cell>
          <cell r="M88">
            <v>50</v>
          </cell>
          <cell r="N88">
            <v>50</v>
          </cell>
          <cell r="W88">
            <v>57.660600000000002</v>
          </cell>
          <cell r="X88">
            <v>50</v>
          </cell>
          <cell r="Y88">
            <v>4.5309969025643158</v>
          </cell>
          <cell r="Z88">
            <v>1.4092812076183738</v>
          </cell>
          <cell r="AD88">
            <v>0</v>
          </cell>
          <cell r="AE88">
            <v>41.977999999999994</v>
          </cell>
          <cell r="AF88">
            <v>47.464999999999996</v>
          </cell>
          <cell r="AG88">
            <v>40.229599999999998</v>
          </cell>
          <cell r="AH88">
            <v>57.765999999999998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11.278</v>
          </cell>
          <cell r="D89">
            <v>33.927999999999997</v>
          </cell>
          <cell r="E89">
            <v>11.6</v>
          </cell>
          <cell r="F89">
            <v>2.5150000000000001</v>
          </cell>
          <cell r="G89">
            <v>0</v>
          </cell>
          <cell r="H89">
            <v>1</v>
          </cell>
          <cell r="I89" t="e">
            <v>#N/A</v>
          </cell>
          <cell r="J89">
            <v>12.45</v>
          </cell>
          <cell r="K89">
            <v>-0.84999999999999964</v>
          </cell>
          <cell r="L89">
            <v>0</v>
          </cell>
          <cell r="M89">
            <v>0</v>
          </cell>
          <cell r="N89">
            <v>10</v>
          </cell>
          <cell r="W89">
            <v>2.3199999999999998</v>
          </cell>
          <cell r="X89">
            <v>10</v>
          </cell>
          <cell r="Y89">
            <v>9.7047413793103452</v>
          </cell>
          <cell r="Z89">
            <v>1.0840517241379313</v>
          </cell>
          <cell r="AD89">
            <v>0</v>
          </cell>
          <cell r="AE89">
            <v>5.2124000000000006</v>
          </cell>
          <cell r="AF89">
            <v>4.3452000000000002</v>
          </cell>
          <cell r="AG89">
            <v>3.4799999999999995</v>
          </cell>
          <cell r="AH89">
            <v>1.45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344</v>
          </cell>
          <cell r="D90">
            <v>138</v>
          </cell>
          <cell r="E90">
            <v>438</v>
          </cell>
          <cell r="F90">
            <v>40</v>
          </cell>
          <cell r="G90">
            <v>0</v>
          </cell>
          <cell r="H90">
            <v>0.4</v>
          </cell>
          <cell r="I90" t="e">
            <v>#N/A</v>
          </cell>
          <cell r="J90">
            <v>454</v>
          </cell>
          <cell r="K90">
            <v>-16</v>
          </cell>
          <cell r="L90">
            <v>0</v>
          </cell>
          <cell r="M90">
            <v>70</v>
          </cell>
          <cell r="N90">
            <v>120</v>
          </cell>
          <cell r="W90">
            <v>87.6</v>
          </cell>
          <cell r="X90">
            <v>120</v>
          </cell>
          <cell r="Y90">
            <v>3.9954337899543382</v>
          </cell>
          <cell r="Z90">
            <v>0.45662100456621008</v>
          </cell>
          <cell r="AD90">
            <v>0</v>
          </cell>
          <cell r="AE90">
            <v>57.6</v>
          </cell>
          <cell r="AF90">
            <v>62.8</v>
          </cell>
          <cell r="AG90">
            <v>40</v>
          </cell>
          <cell r="AH90">
            <v>28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158.167</v>
          </cell>
          <cell r="D91">
            <v>181.505</v>
          </cell>
          <cell r="E91">
            <v>50.784999999999997</v>
          </cell>
          <cell r="F91">
            <v>26.542999999999999</v>
          </cell>
          <cell r="G91">
            <v>0</v>
          </cell>
          <cell r="H91">
            <v>1</v>
          </cell>
          <cell r="I91" t="e">
            <v>#N/A</v>
          </cell>
          <cell r="J91">
            <v>224.70500000000001</v>
          </cell>
          <cell r="K91">
            <v>-173.92000000000002</v>
          </cell>
          <cell r="L91">
            <v>0</v>
          </cell>
          <cell r="M91">
            <v>0</v>
          </cell>
          <cell r="N91">
            <v>50</v>
          </cell>
          <cell r="W91">
            <v>10.157</v>
          </cell>
          <cell r="X91">
            <v>50</v>
          </cell>
          <cell r="Y91">
            <v>12.458698434577139</v>
          </cell>
          <cell r="Z91">
            <v>2.6132716353253911</v>
          </cell>
          <cell r="AD91">
            <v>0</v>
          </cell>
          <cell r="AE91">
            <v>32.333199999999998</v>
          </cell>
          <cell r="AF91">
            <v>24.320599999999999</v>
          </cell>
          <cell r="AG91">
            <v>18.8474</v>
          </cell>
          <cell r="AH91">
            <v>5.8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11</v>
          </cell>
          <cell r="D92">
            <v>10</v>
          </cell>
          <cell r="E92">
            <v>11</v>
          </cell>
          <cell r="F92">
            <v>10</v>
          </cell>
          <cell r="G92" t="str">
            <v>выв2712</v>
          </cell>
          <cell r="H92">
            <v>0</v>
          </cell>
          <cell r="I92" t="e">
            <v>#N/A</v>
          </cell>
          <cell r="J92">
            <v>13</v>
          </cell>
          <cell r="K92">
            <v>-2</v>
          </cell>
          <cell r="L92">
            <v>0</v>
          </cell>
          <cell r="M92">
            <v>0</v>
          </cell>
          <cell r="W92">
            <v>2.2000000000000002</v>
          </cell>
          <cell r="Y92">
            <v>4.545454545454545</v>
          </cell>
          <cell r="Z92">
            <v>4.545454545454545</v>
          </cell>
          <cell r="AD92">
            <v>0</v>
          </cell>
          <cell r="AE92">
            <v>2.4</v>
          </cell>
          <cell r="AF92">
            <v>1</v>
          </cell>
          <cell r="AG92">
            <v>1.4</v>
          </cell>
          <cell r="AH92">
            <v>0</v>
          </cell>
          <cell r="AI92" t="str">
            <v>вывод2712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88</v>
          </cell>
          <cell r="D93">
            <v>81</v>
          </cell>
          <cell r="E93">
            <v>96</v>
          </cell>
          <cell r="F93">
            <v>70</v>
          </cell>
          <cell r="G93">
            <v>0</v>
          </cell>
          <cell r="H93">
            <v>0.2</v>
          </cell>
          <cell r="I93" t="e">
            <v>#N/A</v>
          </cell>
          <cell r="J93">
            <v>130</v>
          </cell>
          <cell r="K93">
            <v>-34</v>
          </cell>
          <cell r="L93">
            <v>20</v>
          </cell>
          <cell r="M93">
            <v>0</v>
          </cell>
          <cell r="N93">
            <v>20</v>
          </cell>
          <cell r="W93">
            <v>19.2</v>
          </cell>
          <cell r="X93">
            <v>20</v>
          </cell>
          <cell r="Y93">
            <v>6.7708333333333339</v>
          </cell>
          <cell r="Z93">
            <v>3.6458333333333335</v>
          </cell>
          <cell r="AD93">
            <v>0</v>
          </cell>
          <cell r="AE93">
            <v>23.8</v>
          </cell>
          <cell r="AF93">
            <v>19.2</v>
          </cell>
          <cell r="AG93">
            <v>17.8</v>
          </cell>
          <cell r="AH93">
            <v>5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81</v>
          </cell>
          <cell r="D94">
            <v>80</v>
          </cell>
          <cell r="E94">
            <v>93</v>
          </cell>
          <cell r="F94">
            <v>67</v>
          </cell>
          <cell r="G94">
            <v>0</v>
          </cell>
          <cell r="H94">
            <v>0.2</v>
          </cell>
          <cell r="I94" t="e">
            <v>#N/A</v>
          </cell>
          <cell r="J94">
            <v>146</v>
          </cell>
          <cell r="K94">
            <v>-53</v>
          </cell>
          <cell r="L94">
            <v>20</v>
          </cell>
          <cell r="M94">
            <v>20</v>
          </cell>
          <cell r="N94">
            <v>20</v>
          </cell>
          <cell r="W94">
            <v>18.600000000000001</v>
          </cell>
          <cell r="X94">
            <v>20</v>
          </cell>
          <cell r="Y94">
            <v>7.9032258064516121</v>
          </cell>
          <cell r="Z94">
            <v>3.6021505376344085</v>
          </cell>
          <cell r="AD94">
            <v>0</v>
          </cell>
          <cell r="AE94">
            <v>21.6</v>
          </cell>
          <cell r="AF94">
            <v>18.2</v>
          </cell>
          <cell r="AG94">
            <v>15.6</v>
          </cell>
          <cell r="AH94">
            <v>0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165</v>
          </cell>
          <cell r="D95">
            <v>136</v>
          </cell>
          <cell r="E95">
            <v>179</v>
          </cell>
          <cell r="F95">
            <v>119</v>
          </cell>
          <cell r="G95">
            <v>0</v>
          </cell>
          <cell r="H95">
            <v>0.2</v>
          </cell>
          <cell r="I95" t="e">
            <v>#N/A</v>
          </cell>
          <cell r="J95">
            <v>338</v>
          </cell>
          <cell r="K95">
            <v>-159</v>
          </cell>
          <cell r="L95">
            <v>30</v>
          </cell>
          <cell r="M95">
            <v>0</v>
          </cell>
          <cell r="N95">
            <v>30</v>
          </cell>
          <cell r="W95">
            <v>35.799999999999997</v>
          </cell>
          <cell r="X95">
            <v>30</v>
          </cell>
          <cell r="Y95">
            <v>5.8379888268156428</v>
          </cell>
          <cell r="Z95">
            <v>3.3240223463687153</v>
          </cell>
          <cell r="AD95">
            <v>0</v>
          </cell>
          <cell r="AE95">
            <v>52.2</v>
          </cell>
          <cell r="AF95">
            <v>33</v>
          </cell>
          <cell r="AG95">
            <v>31.8</v>
          </cell>
          <cell r="AH95">
            <v>37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202</v>
          </cell>
          <cell r="D96">
            <v>417</v>
          </cell>
          <cell r="E96">
            <v>397</v>
          </cell>
          <cell r="F96">
            <v>201</v>
          </cell>
          <cell r="G96">
            <v>0</v>
          </cell>
          <cell r="H96">
            <v>0.3</v>
          </cell>
          <cell r="I96" t="e">
            <v>#N/A</v>
          </cell>
          <cell r="J96">
            <v>458</v>
          </cell>
          <cell r="K96">
            <v>-61</v>
          </cell>
          <cell r="L96">
            <v>80</v>
          </cell>
          <cell r="M96">
            <v>60</v>
          </cell>
          <cell r="N96">
            <v>70</v>
          </cell>
          <cell r="W96">
            <v>79.400000000000006</v>
          </cell>
          <cell r="X96">
            <v>70</v>
          </cell>
          <cell r="Y96">
            <v>6.0579345088161203</v>
          </cell>
          <cell r="Z96">
            <v>2.5314861460957179</v>
          </cell>
          <cell r="AD96">
            <v>0</v>
          </cell>
          <cell r="AE96">
            <v>50.2</v>
          </cell>
          <cell r="AF96">
            <v>62.8</v>
          </cell>
          <cell r="AG96">
            <v>71.400000000000006</v>
          </cell>
          <cell r="AH96">
            <v>26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269.26600000000002</v>
          </cell>
          <cell r="D97">
            <v>382.245</v>
          </cell>
          <cell r="E97">
            <v>490.245</v>
          </cell>
          <cell r="F97">
            <v>152.33000000000001</v>
          </cell>
          <cell r="G97" t="str">
            <v>рот</v>
          </cell>
          <cell r="H97">
            <v>1</v>
          </cell>
          <cell r="I97" t="e">
            <v>#N/A</v>
          </cell>
          <cell r="J97">
            <v>486.17200000000003</v>
          </cell>
          <cell r="K97">
            <v>4.0729999999999791</v>
          </cell>
          <cell r="L97">
            <v>100</v>
          </cell>
          <cell r="M97">
            <v>60</v>
          </cell>
          <cell r="N97">
            <v>100</v>
          </cell>
          <cell r="W97">
            <v>98.049000000000007</v>
          </cell>
          <cell r="X97">
            <v>100</v>
          </cell>
          <cell r="Y97">
            <v>5.2252445205968447</v>
          </cell>
          <cell r="Z97">
            <v>1.5536109496272272</v>
          </cell>
          <cell r="AD97">
            <v>0</v>
          </cell>
          <cell r="AE97">
            <v>72.641999999999996</v>
          </cell>
          <cell r="AF97">
            <v>68.959599999999995</v>
          </cell>
          <cell r="AG97">
            <v>71.498999999999995</v>
          </cell>
          <cell r="AH97">
            <v>107.709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2806.7710000000002</v>
          </cell>
          <cell r="D98">
            <v>3994.0169999999998</v>
          </cell>
          <cell r="E98">
            <v>4013.308</v>
          </cell>
          <cell r="F98">
            <v>2671.1959999999999</v>
          </cell>
          <cell r="G98">
            <v>0</v>
          </cell>
          <cell r="H98">
            <v>1</v>
          </cell>
          <cell r="I98" t="e">
            <v>#N/A</v>
          </cell>
          <cell r="J98">
            <v>4119.2190000000001</v>
          </cell>
          <cell r="K98">
            <v>-105.91100000000006</v>
          </cell>
          <cell r="L98">
            <v>1000</v>
          </cell>
          <cell r="M98">
            <v>500</v>
          </cell>
          <cell r="N98">
            <v>500</v>
          </cell>
          <cell r="W98">
            <v>802.66160000000002</v>
          </cell>
          <cell r="X98">
            <v>500</v>
          </cell>
          <cell r="Y98">
            <v>6.4425606008808689</v>
          </cell>
          <cell r="Z98">
            <v>3.3279230001784064</v>
          </cell>
          <cell r="AD98">
            <v>0</v>
          </cell>
          <cell r="AE98">
            <v>656.98019999999997</v>
          </cell>
          <cell r="AF98">
            <v>606.52060000000006</v>
          </cell>
          <cell r="AG98">
            <v>638.93860000000006</v>
          </cell>
          <cell r="AH98">
            <v>876.88800000000003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6507.8710000000001</v>
          </cell>
          <cell r="D99">
            <v>9042.15</v>
          </cell>
          <cell r="E99">
            <v>11697.504000000001</v>
          </cell>
          <cell r="F99">
            <v>3561.5430000000001</v>
          </cell>
          <cell r="G99">
            <v>0</v>
          </cell>
          <cell r="H99">
            <v>1</v>
          </cell>
          <cell r="I99" t="e">
            <v>#N/A</v>
          </cell>
          <cell r="J99">
            <v>11989.896000000001</v>
          </cell>
          <cell r="K99">
            <v>-292.39199999999983</v>
          </cell>
          <cell r="L99">
            <v>3050</v>
          </cell>
          <cell r="M99">
            <v>2000</v>
          </cell>
          <cell r="N99">
            <v>2800</v>
          </cell>
          <cell r="W99">
            <v>2339.5008000000003</v>
          </cell>
          <cell r="X99">
            <v>2800</v>
          </cell>
          <cell r="Y99">
            <v>6.074604890068855</v>
          </cell>
          <cell r="Z99">
            <v>1.5223516914377631</v>
          </cell>
          <cell r="AD99">
            <v>0</v>
          </cell>
          <cell r="AE99">
            <v>1561.9904000000001</v>
          </cell>
          <cell r="AF99">
            <v>1433.4450000000002</v>
          </cell>
          <cell r="AG99">
            <v>1393.7703999999999</v>
          </cell>
          <cell r="AH99">
            <v>2118.3919999999998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2776.1729999999998</v>
          </cell>
          <cell r="D100">
            <v>7576.9930000000004</v>
          </cell>
          <cell r="E100">
            <v>6136</v>
          </cell>
          <cell r="F100">
            <v>2615</v>
          </cell>
          <cell r="G100">
            <v>0</v>
          </cell>
          <cell r="H100">
            <v>1</v>
          </cell>
          <cell r="I100" t="e">
            <v>#N/A</v>
          </cell>
          <cell r="J100">
            <v>4744.0529999999999</v>
          </cell>
          <cell r="K100">
            <v>1391.9470000000001</v>
          </cell>
          <cell r="L100">
            <v>1200</v>
          </cell>
          <cell r="M100">
            <v>1000</v>
          </cell>
          <cell r="N100">
            <v>1300</v>
          </cell>
          <cell r="W100">
            <v>1227.2</v>
          </cell>
          <cell r="X100">
            <v>1300</v>
          </cell>
          <cell r="Y100">
            <v>6.042209908735332</v>
          </cell>
          <cell r="Z100">
            <v>2.1308670143415904</v>
          </cell>
          <cell r="AD100">
            <v>0</v>
          </cell>
          <cell r="AE100">
            <v>730.6</v>
          </cell>
          <cell r="AF100">
            <v>706</v>
          </cell>
          <cell r="AG100">
            <v>818.2</v>
          </cell>
          <cell r="AH100">
            <v>1320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20.355</v>
          </cell>
          <cell r="E101">
            <v>2.6840000000000002</v>
          </cell>
          <cell r="F101">
            <v>17.670999999999999</v>
          </cell>
          <cell r="G101">
            <v>0</v>
          </cell>
          <cell r="H101">
            <v>1</v>
          </cell>
          <cell r="I101" t="e">
            <v>#N/A</v>
          </cell>
          <cell r="J101">
            <v>15.602</v>
          </cell>
          <cell r="K101">
            <v>-12.917999999999999</v>
          </cell>
          <cell r="L101">
            <v>0</v>
          </cell>
          <cell r="M101">
            <v>0</v>
          </cell>
          <cell r="W101">
            <v>0.53680000000000005</v>
          </cell>
          <cell r="X101">
            <v>10</v>
          </cell>
          <cell r="Y101">
            <v>51.548062593144557</v>
          </cell>
          <cell r="Z101">
            <v>32.919150521609531</v>
          </cell>
          <cell r="AD101">
            <v>0</v>
          </cell>
          <cell r="AE101">
            <v>2.1472000000000002</v>
          </cell>
          <cell r="AF101">
            <v>2.6756000000000002</v>
          </cell>
          <cell r="AG101">
            <v>1.6161999999999999</v>
          </cell>
          <cell r="AH101">
            <v>1.3420000000000001</v>
          </cell>
          <cell r="AI101" t="str">
            <v>склад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14.741</v>
          </cell>
          <cell r="D102">
            <v>10.664</v>
          </cell>
          <cell r="E102">
            <v>8.0500000000000007</v>
          </cell>
          <cell r="F102">
            <v>17.355</v>
          </cell>
          <cell r="G102" t="str">
            <v>выв2712</v>
          </cell>
          <cell r="H102">
            <v>0</v>
          </cell>
          <cell r="I102" t="e">
            <v>#N/A</v>
          </cell>
          <cell r="J102">
            <v>10.45</v>
          </cell>
          <cell r="K102">
            <v>-2.3999999999999986</v>
          </cell>
          <cell r="L102">
            <v>0</v>
          </cell>
          <cell r="M102">
            <v>0</v>
          </cell>
          <cell r="W102">
            <v>1.61</v>
          </cell>
          <cell r="Y102">
            <v>10.779503105590061</v>
          </cell>
          <cell r="Z102">
            <v>10.779503105590061</v>
          </cell>
          <cell r="AD102">
            <v>0</v>
          </cell>
          <cell r="AE102">
            <v>1.611</v>
          </cell>
          <cell r="AF102">
            <v>2.6797999999999997</v>
          </cell>
          <cell r="AG102">
            <v>1.0756000000000001</v>
          </cell>
          <cell r="AH102">
            <v>2.6840000000000002</v>
          </cell>
          <cell r="AI102" t="str">
            <v>вывод2712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137.34700000000001</v>
          </cell>
          <cell r="D103">
            <v>291.26600000000002</v>
          </cell>
          <cell r="E103">
            <v>240.61199999999999</v>
          </cell>
          <cell r="F103">
            <v>161.857</v>
          </cell>
          <cell r="G103" t="str">
            <v>г</v>
          </cell>
          <cell r="H103">
            <v>1</v>
          </cell>
          <cell r="I103" t="e">
            <v>#N/A</v>
          </cell>
          <cell r="J103">
            <v>275.83999999999997</v>
          </cell>
          <cell r="K103">
            <v>-35.22799999999998</v>
          </cell>
          <cell r="L103">
            <v>50</v>
          </cell>
          <cell r="M103">
            <v>0</v>
          </cell>
          <cell r="N103">
            <v>40</v>
          </cell>
          <cell r="W103">
            <v>48.122399999999999</v>
          </cell>
          <cell r="X103">
            <v>50</v>
          </cell>
          <cell r="Y103">
            <v>6.2726921350556077</v>
          </cell>
          <cell r="Z103">
            <v>3.3634440510032753</v>
          </cell>
          <cell r="AD103">
            <v>0</v>
          </cell>
          <cell r="AE103">
            <v>38.247599999999998</v>
          </cell>
          <cell r="AF103">
            <v>32.875399999999999</v>
          </cell>
          <cell r="AG103">
            <v>38.097200000000001</v>
          </cell>
          <cell r="AH103">
            <v>39.85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98</v>
          </cell>
          <cell r="D104">
            <v>241</v>
          </cell>
          <cell r="E104">
            <v>253</v>
          </cell>
          <cell r="F104">
            <v>79</v>
          </cell>
          <cell r="G104">
            <v>0</v>
          </cell>
          <cell r="H104">
            <v>0.5</v>
          </cell>
          <cell r="I104" t="e">
            <v>#N/A</v>
          </cell>
          <cell r="J104">
            <v>278</v>
          </cell>
          <cell r="K104">
            <v>-25</v>
          </cell>
          <cell r="L104">
            <v>50</v>
          </cell>
          <cell r="M104">
            <v>30</v>
          </cell>
          <cell r="N104">
            <v>50</v>
          </cell>
          <cell r="W104">
            <v>50.6</v>
          </cell>
          <cell r="X104">
            <v>40</v>
          </cell>
          <cell r="Y104">
            <v>4.9209486166007901</v>
          </cell>
          <cell r="Z104">
            <v>1.5612648221343872</v>
          </cell>
          <cell r="AD104">
            <v>0</v>
          </cell>
          <cell r="AE104">
            <v>38.6</v>
          </cell>
          <cell r="AF104">
            <v>29.4</v>
          </cell>
          <cell r="AG104">
            <v>33.200000000000003</v>
          </cell>
          <cell r="AH104">
            <v>36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24</v>
          </cell>
          <cell r="D105">
            <v>14</v>
          </cell>
          <cell r="E105">
            <v>13</v>
          </cell>
          <cell r="F105">
            <v>20</v>
          </cell>
          <cell r="G105">
            <v>0</v>
          </cell>
          <cell r="H105">
            <v>0.4</v>
          </cell>
          <cell r="I105" t="e">
            <v>#N/A</v>
          </cell>
          <cell r="J105">
            <v>32</v>
          </cell>
          <cell r="K105">
            <v>-19</v>
          </cell>
          <cell r="L105">
            <v>0</v>
          </cell>
          <cell r="M105">
            <v>0</v>
          </cell>
          <cell r="W105">
            <v>2.6</v>
          </cell>
          <cell r="Y105">
            <v>7.6923076923076916</v>
          </cell>
          <cell r="Z105">
            <v>7.6923076923076916</v>
          </cell>
          <cell r="AD105">
            <v>0</v>
          </cell>
          <cell r="AE105">
            <v>2.8</v>
          </cell>
          <cell r="AF105">
            <v>4.4000000000000004</v>
          </cell>
          <cell r="AG105">
            <v>3</v>
          </cell>
          <cell r="AH105">
            <v>0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11</v>
          </cell>
          <cell r="E106">
            <v>9</v>
          </cell>
          <cell r="F106">
            <v>2</v>
          </cell>
          <cell r="G106" t="str">
            <v>выв2712</v>
          </cell>
          <cell r="H106">
            <v>0</v>
          </cell>
          <cell r="I106" t="e">
            <v>#N/A</v>
          </cell>
          <cell r="J106">
            <v>21</v>
          </cell>
          <cell r="K106">
            <v>-12</v>
          </cell>
          <cell r="L106">
            <v>0</v>
          </cell>
          <cell r="M106">
            <v>0</v>
          </cell>
          <cell r="W106">
            <v>1.8</v>
          </cell>
          <cell r="Y106">
            <v>1.1111111111111112</v>
          </cell>
          <cell r="Z106">
            <v>1.1111111111111112</v>
          </cell>
          <cell r="AD106">
            <v>0</v>
          </cell>
          <cell r="AE106">
            <v>2.8</v>
          </cell>
          <cell r="AF106">
            <v>1.8</v>
          </cell>
          <cell r="AG106">
            <v>1.4</v>
          </cell>
          <cell r="AH106">
            <v>0</v>
          </cell>
          <cell r="AI106" t="str">
            <v>вывод2712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18</v>
          </cell>
          <cell r="D107">
            <v>12</v>
          </cell>
          <cell r="E107">
            <v>15</v>
          </cell>
          <cell r="F107">
            <v>15</v>
          </cell>
          <cell r="G107" t="str">
            <v>н</v>
          </cell>
          <cell r="H107">
            <v>0.3</v>
          </cell>
          <cell r="I107" t="e">
            <v>#N/A</v>
          </cell>
          <cell r="J107">
            <v>32</v>
          </cell>
          <cell r="K107">
            <v>-17</v>
          </cell>
          <cell r="L107">
            <v>0</v>
          </cell>
          <cell r="M107">
            <v>30</v>
          </cell>
          <cell r="W107">
            <v>3</v>
          </cell>
          <cell r="Y107">
            <v>15</v>
          </cell>
          <cell r="Z107">
            <v>5</v>
          </cell>
          <cell r="AD107">
            <v>0</v>
          </cell>
          <cell r="AE107">
            <v>5</v>
          </cell>
          <cell r="AF107">
            <v>3.2</v>
          </cell>
          <cell r="AG107">
            <v>2.8</v>
          </cell>
          <cell r="AH107">
            <v>2</v>
          </cell>
          <cell r="AI107" t="str">
            <v>Паша пз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56</v>
          </cell>
          <cell r="D108">
            <v>12</v>
          </cell>
          <cell r="E108">
            <v>35</v>
          </cell>
          <cell r="F108">
            <v>29</v>
          </cell>
          <cell r="G108" t="str">
            <v>н</v>
          </cell>
          <cell r="H108">
            <v>0.3</v>
          </cell>
          <cell r="I108" t="e">
            <v>#N/A</v>
          </cell>
          <cell r="J108">
            <v>63</v>
          </cell>
          <cell r="K108">
            <v>-28</v>
          </cell>
          <cell r="L108">
            <v>0</v>
          </cell>
          <cell r="M108">
            <v>30</v>
          </cell>
          <cell r="N108">
            <v>20</v>
          </cell>
          <cell r="W108">
            <v>7</v>
          </cell>
          <cell r="Y108">
            <v>11.285714285714286</v>
          </cell>
          <cell r="Z108">
            <v>4.1428571428571432</v>
          </cell>
          <cell r="AD108">
            <v>0</v>
          </cell>
          <cell r="AE108">
            <v>9.4</v>
          </cell>
          <cell r="AF108">
            <v>9</v>
          </cell>
          <cell r="AG108">
            <v>6</v>
          </cell>
          <cell r="AH108">
            <v>0</v>
          </cell>
          <cell r="AI108" t="str">
            <v>Паша пз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55</v>
          </cell>
          <cell r="D109">
            <v>13</v>
          </cell>
          <cell r="E109">
            <v>31</v>
          </cell>
          <cell r="F109">
            <v>18</v>
          </cell>
          <cell r="G109" t="str">
            <v>н</v>
          </cell>
          <cell r="H109">
            <v>0.3</v>
          </cell>
          <cell r="I109" t="e">
            <v>#N/A</v>
          </cell>
          <cell r="J109">
            <v>70</v>
          </cell>
          <cell r="K109">
            <v>-39</v>
          </cell>
          <cell r="L109">
            <v>0</v>
          </cell>
          <cell r="M109">
            <v>30</v>
          </cell>
          <cell r="N109">
            <v>20</v>
          </cell>
          <cell r="W109">
            <v>6.2</v>
          </cell>
          <cell r="Y109">
            <v>10.96774193548387</v>
          </cell>
          <cell r="Z109">
            <v>2.903225806451613</v>
          </cell>
          <cell r="AD109">
            <v>0</v>
          </cell>
          <cell r="AE109">
            <v>10.4</v>
          </cell>
          <cell r="AF109">
            <v>10.199999999999999</v>
          </cell>
          <cell r="AG109">
            <v>8</v>
          </cell>
          <cell r="AH109">
            <v>0</v>
          </cell>
          <cell r="AI109" t="str">
            <v>Паша пз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17.663</v>
          </cell>
          <cell r="D110">
            <v>0.73</v>
          </cell>
          <cell r="E110">
            <v>3.65</v>
          </cell>
          <cell r="F110">
            <v>0.41199999999999998</v>
          </cell>
          <cell r="G110" t="str">
            <v>выв2712</v>
          </cell>
          <cell r="H110">
            <v>0</v>
          </cell>
          <cell r="I110" t="e">
            <v>#N/A</v>
          </cell>
          <cell r="J110">
            <v>10.5</v>
          </cell>
          <cell r="K110">
            <v>-6.85</v>
          </cell>
          <cell r="L110">
            <v>0</v>
          </cell>
          <cell r="M110">
            <v>0</v>
          </cell>
          <cell r="W110">
            <v>0.73</v>
          </cell>
          <cell r="Y110">
            <v>0.56438356164383563</v>
          </cell>
          <cell r="Z110">
            <v>0.56438356164383563</v>
          </cell>
          <cell r="AD110">
            <v>0</v>
          </cell>
          <cell r="AE110">
            <v>0.28620000000000001</v>
          </cell>
          <cell r="AF110">
            <v>0.88000000000000012</v>
          </cell>
          <cell r="AG110">
            <v>0.14599999999999999</v>
          </cell>
          <cell r="AH110">
            <v>0</v>
          </cell>
          <cell r="AI110" t="str">
            <v>вывод2712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8.0250000000000004</v>
          </cell>
          <cell r="D111">
            <v>0.67500000000000004</v>
          </cell>
          <cell r="E111">
            <v>2.19</v>
          </cell>
          <cell r="F111">
            <v>-3.9E-2</v>
          </cell>
          <cell r="G111" t="str">
            <v>выв2712</v>
          </cell>
          <cell r="H111">
            <v>0</v>
          </cell>
          <cell r="I111" t="e">
            <v>#N/A</v>
          </cell>
          <cell r="J111">
            <v>5</v>
          </cell>
          <cell r="K111">
            <v>-2.81</v>
          </cell>
          <cell r="L111">
            <v>0</v>
          </cell>
          <cell r="M111">
            <v>0</v>
          </cell>
          <cell r="W111">
            <v>0.438</v>
          </cell>
          <cell r="Y111">
            <v>-8.9041095890410954E-2</v>
          </cell>
          <cell r="Z111">
            <v>-8.9041095890410954E-2</v>
          </cell>
          <cell r="AD111">
            <v>0</v>
          </cell>
          <cell r="AE111">
            <v>0.1454</v>
          </cell>
          <cell r="AF111">
            <v>0.6</v>
          </cell>
          <cell r="AG111">
            <v>0.14599999999999999</v>
          </cell>
          <cell r="AH111">
            <v>0</v>
          </cell>
          <cell r="AI111" t="str">
            <v>вывод2710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551</v>
          </cell>
          <cell r="D112">
            <v>747</v>
          </cell>
          <cell r="E112">
            <v>852</v>
          </cell>
          <cell r="F112">
            <v>414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904</v>
          </cell>
          <cell r="K112">
            <v>-52</v>
          </cell>
          <cell r="L112">
            <v>100</v>
          </cell>
          <cell r="M112">
            <v>0</v>
          </cell>
          <cell r="N112">
            <v>200</v>
          </cell>
          <cell r="W112">
            <v>170.4</v>
          </cell>
          <cell r="X112">
            <v>200</v>
          </cell>
          <cell r="Y112">
            <v>5.363849765258216</v>
          </cell>
          <cell r="Z112">
            <v>2.4295774647887325</v>
          </cell>
          <cell r="AD112">
            <v>0</v>
          </cell>
          <cell r="AE112">
            <v>159.6</v>
          </cell>
          <cell r="AF112">
            <v>133</v>
          </cell>
          <cell r="AG112">
            <v>128.80000000000001</v>
          </cell>
          <cell r="AH112">
            <v>159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405</v>
          </cell>
          <cell r="D113">
            <v>1814</v>
          </cell>
          <cell r="E113">
            <v>750</v>
          </cell>
          <cell r="F113">
            <v>266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803</v>
          </cell>
          <cell r="K113">
            <v>-53</v>
          </cell>
          <cell r="L113">
            <v>100</v>
          </cell>
          <cell r="M113">
            <v>100</v>
          </cell>
          <cell r="N113">
            <v>150</v>
          </cell>
          <cell r="W113">
            <v>150</v>
          </cell>
          <cell r="X113">
            <v>150</v>
          </cell>
          <cell r="Y113">
            <v>5.1066666666666665</v>
          </cell>
          <cell r="Z113">
            <v>1.7733333333333334</v>
          </cell>
          <cell r="AD113">
            <v>0</v>
          </cell>
          <cell r="AE113">
            <v>121.4</v>
          </cell>
          <cell r="AF113">
            <v>104</v>
          </cell>
          <cell r="AG113">
            <v>109</v>
          </cell>
          <cell r="AH113">
            <v>137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490</v>
          </cell>
          <cell r="D114">
            <v>1889</v>
          </cell>
          <cell r="E114">
            <v>837</v>
          </cell>
          <cell r="F114">
            <v>380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900</v>
          </cell>
          <cell r="K114">
            <v>-63</v>
          </cell>
          <cell r="L114">
            <v>150</v>
          </cell>
          <cell r="M114">
            <v>0</v>
          </cell>
          <cell r="N114">
            <v>180</v>
          </cell>
          <cell r="W114">
            <v>167.4</v>
          </cell>
          <cell r="X114">
            <v>180</v>
          </cell>
          <cell r="Y114">
            <v>5.3166069295101552</v>
          </cell>
          <cell r="Z114">
            <v>2.2700119474313021</v>
          </cell>
          <cell r="AD114">
            <v>0</v>
          </cell>
          <cell r="AE114">
            <v>173</v>
          </cell>
          <cell r="AF114">
            <v>131.6</v>
          </cell>
          <cell r="AG114">
            <v>138.80000000000001</v>
          </cell>
          <cell r="AH114">
            <v>168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377</v>
          </cell>
          <cell r="D115">
            <v>887</v>
          </cell>
          <cell r="E115">
            <v>535</v>
          </cell>
          <cell r="F115">
            <v>227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567</v>
          </cell>
          <cell r="K115">
            <v>-32</v>
          </cell>
          <cell r="L115">
            <v>70</v>
          </cell>
          <cell r="M115">
            <v>0</v>
          </cell>
          <cell r="N115">
            <v>150</v>
          </cell>
          <cell r="W115">
            <v>107</v>
          </cell>
          <cell r="X115">
            <v>150</v>
          </cell>
          <cell r="Y115">
            <v>5.5794392523364484</v>
          </cell>
          <cell r="Z115">
            <v>2.1214953271028039</v>
          </cell>
          <cell r="AD115">
            <v>0</v>
          </cell>
          <cell r="AE115">
            <v>116.6</v>
          </cell>
          <cell r="AF115">
            <v>85</v>
          </cell>
          <cell r="AG115">
            <v>82.2</v>
          </cell>
          <cell r="AH115">
            <v>113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66.391999999999996</v>
          </cell>
          <cell r="D116">
            <v>19.742000000000001</v>
          </cell>
          <cell r="E116">
            <v>30.207999999999998</v>
          </cell>
          <cell r="F116">
            <v>50.405999999999999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42.301000000000002</v>
          </cell>
          <cell r="K116">
            <v>-12.093000000000004</v>
          </cell>
          <cell r="L116">
            <v>0</v>
          </cell>
          <cell r="M116">
            <v>0</v>
          </cell>
          <cell r="W116">
            <v>6.0415999999999999</v>
          </cell>
          <cell r="Y116">
            <v>8.3431541313559325</v>
          </cell>
          <cell r="Z116">
            <v>8.3431541313559325</v>
          </cell>
          <cell r="AD116">
            <v>0</v>
          </cell>
          <cell r="AE116">
            <v>10.4338</v>
          </cell>
          <cell r="AF116">
            <v>10.9572</v>
          </cell>
          <cell r="AG116">
            <v>8.8054000000000006</v>
          </cell>
          <cell r="AH116">
            <v>2.76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19.818999999999999</v>
          </cell>
          <cell r="D117">
            <v>0.30499999999999999</v>
          </cell>
          <cell r="E117">
            <v>6.6669999999999998</v>
          </cell>
          <cell r="F117">
            <v>9.3330000000000002</v>
          </cell>
          <cell r="G117" t="str">
            <v>выв2712</v>
          </cell>
          <cell r="H117">
            <v>0</v>
          </cell>
          <cell r="I117" t="e">
            <v>#N/A</v>
          </cell>
          <cell r="J117">
            <v>7.6369999999999996</v>
          </cell>
          <cell r="K117">
            <v>-0.96999999999999975</v>
          </cell>
          <cell r="L117">
            <v>0</v>
          </cell>
          <cell r="M117">
            <v>0</v>
          </cell>
          <cell r="W117">
            <v>1.3333999999999999</v>
          </cell>
          <cell r="Y117">
            <v>6.9994000299985011</v>
          </cell>
          <cell r="Z117">
            <v>6.9994000299985011</v>
          </cell>
          <cell r="AD117">
            <v>0</v>
          </cell>
          <cell r="AE117">
            <v>0.26</v>
          </cell>
          <cell r="AF117">
            <v>1.147</v>
          </cell>
          <cell r="AG117">
            <v>1.056</v>
          </cell>
          <cell r="AH117">
            <v>0</v>
          </cell>
          <cell r="AI117" t="str">
            <v>вывод2712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590</v>
          </cell>
          <cell r="D118">
            <v>501</v>
          </cell>
          <cell r="E118">
            <v>632</v>
          </cell>
          <cell r="F118">
            <v>432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770</v>
          </cell>
          <cell r="K118">
            <v>-138</v>
          </cell>
          <cell r="L118">
            <v>100</v>
          </cell>
          <cell r="M118">
            <v>0</v>
          </cell>
          <cell r="N118">
            <v>120</v>
          </cell>
          <cell r="W118">
            <v>126.4</v>
          </cell>
          <cell r="X118">
            <v>150</v>
          </cell>
          <cell r="Y118">
            <v>6.3449367088607591</v>
          </cell>
          <cell r="Z118">
            <v>3.4177215189873418</v>
          </cell>
          <cell r="AD118">
            <v>0</v>
          </cell>
          <cell r="AE118">
            <v>139.6</v>
          </cell>
          <cell r="AF118">
            <v>130.4</v>
          </cell>
          <cell r="AG118">
            <v>112.8</v>
          </cell>
          <cell r="AH118">
            <v>111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47</v>
          </cell>
          <cell r="D119">
            <v>1</v>
          </cell>
          <cell r="E119">
            <v>28</v>
          </cell>
          <cell r="F119">
            <v>14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52</v>
          </cell>
          <cell r="K119">
            <v>-24</v>
          </cell>
          <cell r="L119">
            <v>0</v>
          </cell>
          <cell r="M119">
            <v>0</v>
          </cell>
          <cell r="N119">
            <v>20</v>
          </cell>
          <cell r="W119">
            <v>5.6</v>
          </cell>
          <cell r="Y119">
            <v>6.0714285714285721</v>
          </cell>
          <cell r="Z119">
            <v>2.5</v>
          </cell>
          <cell r="AD119">
            <v>0</v>
          </cell>
          <cell r="AE119">
            <v>7.8</v>
          </cell>
          <cell r="AF119">
            <v>6.2</v>
          </cell>
          <cell r="AG119">
            <v>3</v>
          </cell>
          <cell r="AH119">
            <v>3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99.460999999999999</v>
          </cell>
          <cell r="D120">
            <v>1371.9179999999999</v>
          </cell>
          <cell r="E120">
            <v>1476.144</v>
          </cell>
          <cell r="F120">
            <v>-164.12299999999999</v>
          </cell>
          <cell r="G120" t="str">
            <v>ак</v>
          </cell>
          <cell r="H120">
            <v>0</v>
          </cell>
          <cell r="I120" t="e">
            <v>#N/A</v>
          </cell>
          <cell r="J120">
            <v>1541.1079999999999</v>
          </cell>
          <cell r="K120">
            <v>-64.963999999999942</v>
          </cell>
          <cell r="L120">
            <v>0</v>
          </cell>
          <cell r="M120">
            <v>0</v>
          </cell>
          <cell r="W120">
            <v>295.22879999999998</v>
          </cell>
          <cell r="Y120">
            <v>-0.55591798632111777</v>
          </cell>
          <cell r="Z120">
            <v>-0.55591798632111777</v>
          </cell>
          <cell r="AD120">
            <v>0</v>
          </cell>
          <cell r="AE120">
            <v>178.822</v>
          </cell>
          <cell r="AF120">
            <v>168.971</v>
          </cell>
          <cell r="AG120">
            <v>180.04239999999999</v>
          </cell>
          <cell r="AH120">
            <v>455.01100000000002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-383</v>
          </cell>
          <cell r="D121">
            <v>1549</v>
          </cell>
          <cell r="E121">
            <v>1426</v>
          </cell>
          <cell r="F121">
            <v>-305</v>
          </cell>
          <cell r="G121" t="str">
            <v>ак</v>
          </cell>
          <cell r="H121">
            <v>0</v>
          </cell>
          <cell r="I121">
            <v>0</v>
          </cell>
          <cell r="J121">
            <v>1473</v>
          </cell>
          <cell r="K121">
            <v>-47</v>
          </cell>
          <cell r="L121">
            <v>0</v>
          </cell>
          <cell r="M121">
            <v>0</v>
          </cell>
          <cell r="W121">
            <v>285.2</v>
          </cell>
          <cell r="Y121">
            <v>-1.0694249649368865</v>
          </cell>
          <cell r="Z121">
            <v>-1.0694249649368865</v>
          </cell>
          <cell r="AD121">
            <v>0</v>
          </cell>
          <cell r="AE121">
            <v>269.39999999999998</v>
          </cell>
          <cell r="AF121">
            <v>268.8</v>
          </cell>
          <cell r="AG121">
            <v>243.6</v>
          </cell>
          <cell r="AH121">
            <v>224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143.6</v>
          </cell>
          <cell r="D122">
            <v>358.63</v>
          </cell>
          <cell r="E122">
            <v>485.82799999999997</v>
          </cell>
          <cell r="F122">
            <v>7.7720000000000002</v>
          </cell>
          <cell r="G122" t="str">
            <v>ак</v>
          </cell>
          <cell r="H122">
            <v>0</v>
          </cell>
          <cell r="I122" t="e">
            <v>#N/A</v>
          </cell>
          <cell r="J122">
            <v>496.90600000000001</v>
          </cell>
          <cell r="K122">
            <v>-11.078000000000031</v>
          </cell>
          <cell r="L122">
            <v>0</v>
          </cell>
          <cell r="M122">
            <v>0</v>
          </cell>
          <cell r="W122">
            <v>97.165599999999998</v>
          </cell>
          <cell r="Y122">
            <v>7.9987155948195665E-2</v>
          </cell>
          <cell r="Z122">
            <v>7.9987155948195665E-2</v>
          </cell>
          <cell r="AD122">
            <v>0</v>
          </cell>
          <cell r="AE122">
            <v>67.509199999999993</v>
          </cell>
          <cell r="AF122">
            <v>64.765999999999991</v>
          </cell>
          <cell r="AG122">
            <v>64.572199999999995</v>
          </cell>
          <cell r="AH122">
            <v>118.215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27</v>
          </cell>
          <cell r="D123">
            <v>536</v>
          </cell>
          <cell r="E123">
            <v>582</v>
          </cell>
          <cell r="F123">
            <v>-50</v>
          </cell>
          <cell r="G123" t="str">
            <v>ак</v>
          </cell>
          <cell r="H123">
            <v>0</v>
          </cell>
          <cell r="I123">
            <v>0</v>
          </cell>
          <cell r="J123">
            <v>596</v>
          </cell>
          <cell r="K123">
            <v>-14</v>
          </cell>
          <cell r="L123">
            <v>0</v>
          </cell>
          <cell r="M123">
            <v>0</v>
          </cell>
          <cell r="W123">
            <v>116.4</v>
          </cell>
          <cell r="Y123">
            <v>-0.42955326460481097</v>
          </cell>
          <cell r="Z123">
            <v>-0.42955326460481097</v>
          </cell>
          <cell r="AD123">
            <v>0</v>
          </cell>
          <cell r="AE123">
            <v>86.4</v>
          </cell>
          <cell r="AF123">
            <v>78</v>
          </cell>
          <cell r="AG123">
            <v>75.400000000000006</v>
          </cell>
          <cell r="AH123">
            <v>113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23.12.2024 - 30.12.2024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12.743</v>
          </cell>
          <cell r="F7">
            <v>1082.6769999999999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645.47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1937.9369999999999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1192</v>
          </cell>
          <cell r="F10">
            <v>5600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3770</v>
          </cell>
          <cell r="F11">
            <v>8104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707</v>
          </cell>
          <cell r="F12">
            <v>5004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91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</v>
          </cell>
          <cell r="F14">
            <v>776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348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56</v>
          </cell>
          <cell r="F16">
            <v>3397</v>
          </cell>
        </row>
        <row r="17">
          <cell r="A17" t="str">
            <v xml:space="preserve"> 113  Чипсы сыровяленые из натурального филе, 0,025кг ТМ Ядрена Копоть ПОКОМ</v>
          </cell>
          <cell r="F17">
            <v>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923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259</v>
          </cell>
          <cell r="F19">
            <v>535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18</v>
          </cell>
          <cell r="F20">
            <v>680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</v>
          </cell>
          <cell r="F21">
            <v>1118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</v>
          </cell>
          <cell r="F22">
            <v>629.76400000000001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38.704000000000001</v>
          </cell>
          <cell r="F23">
            <v>9449.1290000000008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</v>
          </cell>
          <cell r="F24">
            <v>671.75300000000004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15.055999999999999</v>
          </cell>
          <cell r="F26">
            <v>2734.3310000000001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9.9</v>
          </cell>
          <cell r="F27">
            <v>849.65499999999997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5</v>
          </cell>
          <cell r="F28">
            <v>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7.4</v>
          </cell>
          <cell r="F30">
            <v>345.61399999999998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3.2</v>
          </cell>
          <cell r="F31">
            <v>359.93299999999999</v>
          </cell>
        </row>
        <row r="32">
          <cell r="A32" t="str">
            <v xml:space="preserve"> 240  Колбаса Салями охотничья, ВЕС. ПОКОМ</v>
          </cell>
          <cell r="D32">
            <v>2.62</v>
          </cell>
          <cell r="F32">
            <v>154.006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5</v>
          </cell>
          <cell r="F33">
            <v>769.87800000000004</v>
          </cell>
        </row>
        <row r="34">
          <cell r="A34" t="str">
            <v xml:space="preserve"> 247  Сардельки Нежные, ВЕС.  ПОКОМ</v>
          </cell>
          <cell r="D34">
            <v>1.32</v>
          </cell>
          <cell r="F34">
            <v>183.32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215.15600000000001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10.4</v>
          </cell>
          <cell r="F36">
            <v>1273.8989999999999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135.15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1.3</v>
          </cell>
          <cell r="F38">
            <v>130.80000000000001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101.703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3.1</v>
          </cell>
          <cell r="F40">
            <v>176.4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1.6</v>
          </cell>
          <cell r="F41">
            <v>207.78299999999999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2.2999999999999998</v>
          </cell>
          <cell r="F42">
            <v>205.03700000000001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12</v>
          </cell>
          <cell r="F43">
            <v>2932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1383</v>
          </cell>
          <cell r="F44">
            <v>4006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8443</v>
          </cell>
          <cell r="F45">
            <v>14638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D46">
            <v>1</v>
          </cell>
          <cell r="F46">
            <v>1</v>
          </cell>
        </row>
        <row r="47">
          <cell r="A47" t="str">
            <v xml:space="preserve"> 282  Колбаса Балыкбургская рубленая, в/у 0,35 кг срез, БАВАРУШКА ПОКОМ</v>
          </cell>
          <cell r="D47">
            <v>1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677.04899999999998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8</v>
          </cell>
          <cell r="F49">
            <v>594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61</v>
          </cell>
          <cell r="F50">
            <v>2032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1.6</v>
          </cell>
          <cell r="F51">
            <v>446.66300000000001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9</v>
          </cell>
          <cell r="F52">
            <v>1760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36</v>
          </cell>
          <cell r="F53">
            <v>3678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0.8</v>
          </cell>
          <cell r="F54">
            <v>190.256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0.8</v>
          </cell>
          <cell r="F55">
            <v>411.47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16</v>
          </cell>
          <cell r="F56">
            <v>2011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34</v>
          </cell>
          <cell r="F57">
            <v>3031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</v>
          </cell>
          <cell r="F58">
            <v>1201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11.8</v>
          </cell>
          <cell r="F59">
            <v>700.625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9.9</v>
          </cell>
          <cell r="F60">
            <v>1289.809</v>
          </cell>
        </row>
        <row r="61">
          <cell r="A61" t="str">
            <v xml:space="preserve"> 316  Колбаса Нежная ТМ Зареченские ВЕС  ПОКОМ</v>
          </cell>
          <cell r="F61">
            <v>100.80500000000001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</v>
          </cell>
        </row>
        <row r="63">
          <cell r="A63" t="str">
            <v xml:space="preserve"> 318  Сосиски Датские ТМ Зареченские, ВЕС  ПОКОМ</v>
          </cell>
          <cell r="D63">
            <v>12</v>
          </cell>
          <cell r="F63">
            <v>4319.6530000000002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823</v>
          </cell>
          <cell r="F64">
            <v>5931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4430</v>
          </cell>
          <cell r="F65">
            <v>10836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17</v>
          </cell>
          <cell r="F66">
            <v>2117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514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458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19.192</v>
          </cell>
          <cell r="F69">
            <v>2089.413</v>
          </cell>
        </row>
        <row r="70">
          <cell r="A70" t="str">
            <v xml:space="preserve"> 334  Паштет Любительский ТМ Стародворье ламистер 0,1 кг  ПОКОМ</v>
          </cell>
          <cell r="F70">
            <v>263</v>
          </cell>
        </row>
        <row r="71">
          <cell r="A71" t="str">
            <v xml:space="preserve"> 335  Колбаса Сливушка ТМ Вязанка. ВЕС.  ПОКОМ </v>
          </cell>
          <cell r="D71">
            <v>2.6</v>
          </cell>
          <cell r="F71">
            <v>507.11200000000002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1940</v>
          </cell>
          <cell r="F72">
            <v>4819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28</v>
          </cell>
          <cell r="F73">
            <v>2680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4.8</v>
          </cell>
          <cell r="F74">
            <v>797.73599999999999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4.8</v>
          </cell>
          <cell r="F75">
            <v>659.61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8</v>
          </cell>
          <cell r="F76">
            <v>1281.2860000000001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5.6</v>
          </cell>
          <cell r="F77">
            <v>726.11400000000003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4</v>
          </cell>
          <cell r="F78">
            <v>248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10</v>
          </cell>
          <cell r="F79">
            <v>635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10</v>
          </cell>
          <cell r="F80">
            <v>976</v>
          </cell>
        </row>
        <row r="81">
          <cell r="A81" t="str">
            <v xml:space="preserve"> 363 Сардельки Левантские ТМ Особый Рецепт, ВЕС. ПОКОМ</v>
          </cell>
          <cell r="F81">
            <v>2.65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2.6</v>
          </cell>
          <cell r="F82">
            <v>129.11199999999999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</v>
          </cell>
          <cell r="F83">
            <v>1000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15</v>
          </cell>
          <cell r="F84">
            <v>1421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2</v>
          </cell>
          <cell r="F85">
            <v>826</v>
          </cell>
        </row>
        <row r="86">
          <cell r="A86" t="str">
            <v xml:space="preserve"> 388  Сосиски Восточные Халяль ТМ Вязанка 0,33 кг АК. ПОКОМ</v>
          </cell>
          <cell r="F86">
            <v>751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2</v>
          </cell>
          <cell r="F87">
            <v>675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283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1750</v>
          </cell>
          <cell r="F89">
            <v>5870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10749</v>
          </cell>
          <cell r="F90">
            <v>20746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91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2</v>
          </cell>
          <cell r="F92">
            <v>236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125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12</v>
          </cell>
          <cell r="F94">
            <v>1196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381.61900000000003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15.05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</v>
          </cell>
          <cell r="F97">
            <v>452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F98">
            <v>269.40499999999997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1</v>
          </cell>
          <cell r="F99">
            <v>12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159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139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3</v>
          </cell>
          <cell r="F102">
            <v>358</v>
          </cell>
        </row>
        <row r="103">
          <cell r="A103" t="str">
            <v xml:space="preserve"> 448  Сосиски Сливушки по-венски ТМ Вязанка. 0,3 кг ПОКОМ</v>
          </cell>
          <cell r="F103">
            <v>497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5.8</v>
          </cell>
          <cell r="F104">
            <v>603.24800000000005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33.700000000000003</v>
          </cell>
          <cell r="F105">
            <v>4671.4409999999998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60.8</v>
          </cell>
          <cell r="F106">
            <v>13843.98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43.4</v>
          </cell>
          <cell r="F107">
            <v>5759.67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16.902000000000001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13.15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</v>
          </cell>
          <cell r="F110">
            <v>290.44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</v>
          </cell>
          <cell r="F111">
            <v>336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31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F113">
            <v>19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</v>
          </cell>
          <cell r="F114">
            <v>44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1</v>
          </cell>
          <cell r="F115">
            <v>64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69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0.7</v>
          </cell>
          <cell r="F117">
            <v>8.4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0.7</v>
          </cell>
          <cell r="F118">
            <v>3.6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8</v>
          </cell>
          <cell r="F119">
            <v>1020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916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5</v>
          </cell>
          <cell r="F121">
            <v>1037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5</v>
          </cell>
          <cell r="F122">
            <v>680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1.3</v>
          </cell>
          <cell r="F123">
            <v>44.750999999999998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7.6369999999999996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</v>
          </cell>
          <cell r="F125">
            <v>834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55</v>
          </cell>
        </row>
        <row r="127">
          <cell r="A127" t="str">
            <v>1146 Ароматная с/к в/у ОСТАНКИНО</v>
          </cell>
          <cell r="D127">
            <v>39.5</v>
          </cell>
          <cell r="F127">
            <v>39.5</v>
          </cell>
        </row>
        <row r="128">
          <cell r="A128" t="str">
            <v>3215 ВЕТЧ.МЯСНАЯ Папа может п/о 0.4кг 8шт.    ОСТАНКИНО</v>
          </cell>
          <cell r="D128">
            <v>780</v>
          </cell>
          <cell r="F128">
            <v>780</v>
          </cell>
        </row>
        <row r="129">
          <cell r="A129" t="str">
            <v>3680 ПРЕСИЖН с/к дек. спец мгс ОСТАНКИНО</v>
          </cell>
          <cell r="D129">
            <v>32</v>
          </cell>
          <cell r="F129">
            <v>41.372999999999998</v>
          </cell>
        </row>
        <row r="130">
          <cell r="A130" t="str">
            <v>3684 ПРЕСИЖН с/к в/у 1/250 8шт.   ОСТАНКИНО</v>
          </cell>
          <cell r="D130">
            <v>289</v>
          </cell>
          <cell r="F130">
            <v>289</v>
          </cell>
        </row>
        <row r="131">
          <cell r="A131" t="str">
            <v>4063 МЯСНАЯ Папа может вар п/о_Л   ОСТАНКИНО</v>
          </cell>
          <cell r="D131">
            <v>3686.8</v>
          </cell>
          <cell r="F131">
            <v>3686.8</v>
          </cell>
        </row>
        <row r="132">
          <cell r="A132" t="str">
            <v>4117 ЭКСТРА Папа может с/к в/у_Л   ОСТАНКИНО</v>
          </cell>
          <cell r="D132">
            <v>110.5</v>
          </cell>
          <cell r="F132">
            <v>115.45099999999999</v>
          </cell>
        </row>
        <row r="133">
          <cell r="A133" t="str">
            <v>4555 Докторская ГОСТ вар п/о ОСТАНКИНО</v>
          </cell>
          <cell r="D133">
            <v>68.2</v>
          </cell>
          <cell r="F133">
            <v>68.2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119.7</v>
          </cell>
          <cell r="F134">
            <v>119.7</v>
          </cell>
        </row>
        <row r="135">
          <cell r="A135" t="str">
            <v>4691 ШЕЙКА КОПЧЕНАЯ к/в мл/к в/у 300*6  ОСТАНКИНО</v>
          </cell>
          <cell r="D135">
            <v>285</v>
          </cell>
          <cell r="F135">
            <v>285</v>
          </cell>
        </row>
        <row r="136">
          <cell r="A136" t="str">
            <v>4786 КОЛБ.СНЭКИ Папа может в/к мгс 1/70_5  ОСТАНКИНО</v>
          </cell>
          <cell r="D136">
            <v>178</v>
          </cell>
          <cell r="F136">
            <v>178</v>
          </cell>
        </row>
        <row r="137">
          <cell r="A137" t="str">
            <v>4813 ФИЛЕЙНАЯ Папа может вар п/о_Л   ОСТАНКИНО</v>
          </cell>
          <cell r="D137">
            <v>1228.7</v>
          </cell>
          <cell r="F137">
            <v>1228.7</v>
          </cell>
        </row>
        <row r="138">
          <cell r="A138" t="str">
            <v>4993 САЛЯМИ ИТАЛЬЯНСКАЯ с/к в/у 1/250*8_120c ОСТАНКИНО</v>
          </cell>
          <cell r="D138">
            <v>1044</v>
          </cell>
          <cell r="F138">
            <v>1046</v>
          </cell>
        </row>
        <row r="139">
          <cell r="A139" t="str">
            <v>5246 ДОКТОРСКАЯ ПРЕМИУМ вар б/о мгс_30с ОСТАНКИНО</v>
          </cell>
          <cell r="D139">
            <v>131.6</v>
          </cell>
          <cell r="F139">
            <v>131.6</v>
          </cell>
        </row>
        <row r="140">
          <cell r="A140" t="str">
            <v>5341 СЕРВЕЛАТ ОХОТНИЧИЙ в/к в/у  ОСТАНКИНО</v>
          </cell>
          <cell r="D140">
            <v>1202.3</v>
          </cell>
          <cell r="F140">
            <v>1202.3</v>
          </cell>
        </row>
        <row r="141">
          <cell r="A141" t="str">
            <v>5483 ЭКСТРА Папа может с/к в/у 1/250 8шт.   ОСТАНКИНО</v>
          </cell>
          <cell r="D141">
            <v>1991</v>
          </cell>
          <cell r="F141">
            <v>1991</v>
          </cell>
        </row>
        <row r="142">
          <cell r="A142" t="str">
            <v>5533 СОЧНЫЕ сос п/о в/у 1/350 8шт_45с   ОСТАНКИНО</v>
          </cell>
          <cell r="D142">
            <v>5</v>
          </cell>
          <cell r="F142">
            <v>5</v>
          </cell>
        </row>
        <row r="143">
          <cell r="A143" t="str">
            <v>5544 Сервелат Финский в/к в/у_45с НОВАЯ ОСТАНКИНО</v>
          </cell>
          <cell r="D143">
            <v>2353.944</v>
          </cell>
          <cell r="F143">
            <v>2371.7469999999998</v>
          </cell>
        </row>
        <row r="144">
          <cell r="A144" t="str">
            <v>5679 САЛЯМИ ИТАЛЬЯНСКАЯ с/к в/у 1/150_60с ОСТАНКИНО</v>
          </cell>
          <cell r="D144">
            <v>596</v>
          </cell>
          <cell r="F144">
            <v>596</v>
          </cell>
        </row>
        <row r="145">
          <cell r="A145" t="str">
            <v>5682 САЛЯМИ МЕЛКОЗЕРНЕНАЯ с/к в/у 1/120_60с   ОСТАНКИНО</v>
          </cell>
          <cell r="D145">
            <v>4290</v>
          </cell>
          <cell r="F145">
            <v>4290</v>
          </cell>
        </row>
        <row r="146">
          <cell r="A146" t="str">
            <v>5698 СЫТНЫЕ Папа может сар б/о мгс 1*3_Маяк  ОСТАНКИНО</v>
          </cell>
          <cell r="D146">
            <v>285.10000000000002</v>
          </cell>
          <cell r="F146">
            <v>285.10000000000002</v>
          </cell>
        </row>
        <row r="147">
          <cell r="A147" t="str">
            <v>5706 АРОМАТНАЯ Папа может с/к в/у 1/250 8шт.  ОСТАНКИНО</v>
          </cell>
          <cell r="D147">
            <v>2007</v>
          </cell>
          <cell r="F147">
            <v>2007</v>
          </cell>
        </row>
        <row r="148">
          <cell r="A148" t="str">
            <v>5708 ПОСОЛЬСКАЯ Папа может с/к в/у ОСТАНКИНО</v>
          </cell>
          <cell r="D148">
            <v>182.6</v>
          </cell>
          <cell r="F148">
            <v>182.6</v>
          </cell>
        </row>
        <row r="149">
          <cell r="A149" t="str">
            <v>5851 ЭКСТРА Папа может вар п/о   ОСТАНКИНО</v>
          </cell>
          <cell r="D149">
            <v>956.4</v>
          </cell>
          <cell r="F149">
            <v>956.4</v>
          </cell>
        </row>
        <row r="150">
          <cell r="A150" t="str">
            <v>5931 ОХОТНИЧЬЯ Папа может с/к в/у 1/220 8шт.   ОСТАНКИНО</v>
          </cell>
          <cell r="D150">
            <v>2165</v>
          </cell>
          <cell r="F150">
            <v>2165</v>
          </cell>
        </row>
        <row r="151">
          <cell r="A151" t="str">
            <v>6004 РАГУ СВИНОЕ 1кг 8шт.зам_120с ОСТАНКИНО</v>
          </cell>
          <cell r="D151">
            <v>104</v>
          </cell>
          <cell r="F151">
            <v>104</v>
          </cell>
        </row>
        <row r="152">
          <cell r="A152" t="str">
            <v>6158 ВРЕМЯ ОЛИВЬЕ Папа может вар п/о 0.4кг   ОСТАНКИНО</v>
          </cell>
          <cell r="D152">
            <v>4270</v>
          </cell>
          <cell r="F152">
            <v>4270</v>
          </cell>
        </row>
        <row r="153">
          <cell r="A153" t="str">
            <v>6159 ВРЕМЯ ОЛИВЬЕ.Папа может вар п/о ОСТАНКИНО</v>
          </cell>
          <cell r="D153">
            <v>91.305999999999997</v>
          </cell>
          <cell r="F153">
            <v>91.305999999999997</v>
          </cell>
        </row>
        <row r="154">
          <cell r="A154" t="str">
            <v>6200 ГРУДИНКА ПРЕМИУМ к/в мл/к в/у 0.3кг  ОСТАНКИНО</v>
          </cell>
          <cell r="D154">
            <v>1061</v>
          </cell>
          <cell r="F154">
            <v>1061</v>
          </cell>
        </row>
        <row r="155">
          <cell r="A155" t="str">
            <v>6201 ГРУДИНКА ПРЕМИУМ к/в с/н в/у 1/150 8 шт ОСТАНКИНО</v>
          </cell>
          <cell r="D155">
            <v>192</v>
          </cell>
          <cell r="F155">
            <v>192</v>
          </cell>
        </row>
        <row r="156">
          <cell r="A156" t="str">
            <v>6206 СВИНИНА ПО-ДОМАШНЕМУ к/в мл/к в/у 0.3кг  ОСТАНКИНО</v>
          </cell>
          <cell r="D156">
            <v>1468</v>
          </cell>
          <cell r="F156">
            <v>1468</v>
          </cell>
        </row>
        <row r="157">
          <cell r="A157" t="str">
            <v>6221 НЕАПОЛИТАНСКИЙ ДУЭТ с/к с/н мгс 1/90  ОСТАНКИНО</v>
          </cell>
          <cell r="D157">
            <v>799</v>
          </cell>
          <cell r="F157">
            <v>799</v>
          </cell>
        </row>
        <row r="158">
          <cell r="A158" t="str">
            <v>6222 ИТАЛЬЯНСКОЕ АССОРТИ с/в с/н мгс 1/90 ОСТАНКИНО</v>
          </cell>
          <cell r="D158">
            <v>430</v>
          </cell>
          <cell r="F158">
            <v>430</v>
          </cell>
        </row>
        <row r="159">
          <cell r="A159" t="str">
            <v>6228 МЯСНОЕ АССОРТИ к/з с/н мгс 1/90 10шт.  ОСТАНКИНО</v>
          </cell>
          <cell r="D159">
            <v>1213</v>
          </cell>
          <cell r="F159">
            <v>1213</v>
          </cell>
        </row>
        <row r="160">
          <cell r="A160" t="str">
            <v>6247 ДОМАШНЯЯ Папа может вар п/о 0,4кг 8шт.  ОСТАНКИНО</v>
          </cell>
          <cell r="D160">
            <v>475</v>
          </cell>
          <cell r="F160">
            <v>475</v>
          </cell>
        </row>
        <row r="161">
          <cell r="A161" t="str">
            <v>6268 ГОВЯЖЬЯ Папа может вар п/о 0,4кг 8 шт.  ОСТАНКИНО</v>
          </cell>
          <cell r="D161">
            <v>896</v>
          </cell>
          <cell r="F161">
            <v>896</v>
          </cell>
        </row>
        <row r="162">
          <cell r="A162" t="str">
            <v>6279 КОРЕЙКА ПО-ОСТ.к/в в/с с/н в/у 1/150_45с  ОСТАНКИНО</v>
          </cell>
          <cell r="D162">
            <v>688</v>
          </cell>
          <cell r="F162">
            <v>688</v>
          </cell>
        </row>
        <row r="163">
          <cell r="A163" t="str">
            <v>6303 МЯСНЫЕ Папа может сос п/о мгс 1.5*3  ОСТАНКИНО</v>
          </cell>
          <cell r="D163">
            <v>555.5</v>
          </cell>
          <cell r="F163">
            <v>555.5</v>
          </cell>
        </row>
        <row r="164">
          <cell r="A164" t="str">
            <v>6324 ДОКТОРСКАЯ ГОСТ вар п/о 0.4кг 8шт.  ОСТАНКИНО</v>
          </cell>
          <cell r="D164">
            <v>825</v>
          </cell>
          <cell r="F164">
            <v>825</v>
          </cell>
        </row>
        <row r="165">
          <cell r="A165" t="str">
            <v>6325 ДОКТОРСКАЯ ПРЕМИУМ вар п/о 0.4кг 8шт.  ОСТАНКИНО</v>
          </cell>
          <cell r="D165">
            <v>1249</v>
          </cell>
          <cell r="F165">
            <v>1249</v>
          </cell>
        </row>
        <row r="166">
          <cell r="A166" t="str">
            <v>6333 МЯСНАЯ Папа может вар п/о 0.4кг 8шт.  ОСТАНКИНО</v>
          </cell>
          <cell r="D166">
            <v>14093</v>
          </cell>
          <cell r="F166">
            <v>14095</v>
          </cell>
        </row>
        <row r="167">
          <cell r="A167" t="str">
            <v>6340 ДОМАШНИЙ РЕЦЕПТ Коровино 0.5кг 8шт.  ОСТАНКИНО</v>
          </cell>
          <cell r="D167">
            <v>1811</v>
          </cell>
          <cell r="F167">
            <v>1815</v>
          </cell>
        </row>
        <row r="168">
          <cell r="A168" t="str">
            <v>6341 ДОМАШНИЙ РЕЦЕПТ СО ШПИКОМ Коровино 0.5кг  ОСТАНКИНО</v>
          </cell>
          <cell r="D168">
            <v>103</v>
          </cell>
          <cell r="F168">
            <v>103</v>
          </cell>
        </row>
        <row r="169">
          <cell r="A169" t="str">
            <v>6353 ЭКСТРА Папа может вар п/о 0.4кг 8шт.  ОСТАНКИНО</v>
          </cell>
          <cell r="D169">
            <v>3558</v>
          </cell>
          <cell r="F169">
            <v>3560</v>
          </cell>
        </row>
        <row r="170">
          <cell r="A170" t="str">
            <v>6392 ФИЛЕЙНАЯ Папа может вар п/о 0.4кг. ОСТАНКИНО</v>
          </cell>
          <cell r="D170">
            <v>10664</v>
          </cell>
          <cell r="F170">
            <v>10671</v>
          </cell>
        </row>
        <row r="171">
          <cell r="A171" t="str">
            <v>6415 БАЛЫКОВАЯ Коровино п/к в/у 0.84кг 6шт.  ОСТАНКИНО</v>
          </cell>
          <cell r="D171">
            <v>166</v>
          </cell>
          <cell r="F171">
            <v>166</v>
          </cell>
        </row>
        <row r="172">
          <cell r="A172" t="str">
            <v>6426 КЛАССИЧЕСКАЯ ПМ вар п/о 0.3кг 8шт.  ОСТАНКИНО</v>
          </cell>
          <cell r="D172">
            <v>3060</v>
          </cell>
          <cell r="F172">
            <v>3074</v>
          </cell>
        </row>
        <row r="173">
          <cell r="A173" t="str">
            <v>6448 СВИНИНА МАДЕРА с/к с/н в/у 1/100 10шт.   ОСТАНКИНО</v>
          </cell>
          <cell r="D173">
            <v>781</v>
          </cell>
          <cell r="F173">
            <v>783</v>
          </cell>
        </row>
        <row r="174">
          <cell r="A174" t="str">
            <v>6453 ЭКСТРА Папа может с/к с/н в/у 1/100 14шт.   ОСТАНКИНО</v>
          </cell>
          <cell r="D174">
            <v>3491</v>
          </cell>
          <cell r="F174">
            <v>3491</v>
          </cell>
        </row>
        <row r="175">
          <cell r="A175" t="str">
            <v>6454 АРОМАТНАЯ с/к с/н в/у 1/100 14шт.  ОСТАНКИНО</v>
          </cell>
          <cell r="D175">
            <v>3732</v>
          </cell>
          <cell r="F175">
            <v>3733</v>
          </cell>
        </row>
        <row r="176">
          <cell r="A176" t="str">
            <v>6459 СЕРВЕЛАТ ШВЕЙЦАРСК. в/к с/н в/у 1/100*10  ОСТАНКИНО</v>
          </cell>
          <cell r="D176">
            <v>421</v>
          </cell>
          <cell r="F176">
            <v>422</v>
          </cell>
        </row>
        <row r="177">
          <cell r="A177" t="str">
            <v>6470 ВЕТЧ.МРАМОРНАЯ в/у_45с  ОСТАНКИНО</v>
          </cell>
          <cell r="D177">
            <v>132.69999999999999</v>
          </cell>
          <cell r="F177">
            <v>132.69999999999999</v>
          </cell>
        </row>
        <row r="178">
          <cell r="A178" t="str">
            <v>6492 ШПИК С ЧЕСНОК.И ПЕРЦЕМ к/в в/у 0.3кг_45c  ОСТАНКИНО</v>
          </cell>
          <cell r="D178">
            <v>415</v>
          </cell>
          <cell r="F178">
            <v>415</v>
          </cell>
        </row>
        <row r="179">
          <cell r="A179" t="str">
            <v>6495 ВЕТЧ.МРАМОРНАЯ в/у срез 0.3кг 6шт_45с  ОСТАНКИНО</v>
          </cell>
          <cell r="D179">
            <v>944</v>
          </cell>
          <cell r="F179">
            <v>947</v>
          </cell>
        </row>
        <row r="180">
          <cell r="A180" t="str">
            <v>6527 ШПИКАЧКИ СОЧНЫЕ ПМ сар б/о мгс 1*3 45с ОСТАНКИНО</v>
          </cell>
          <cell r="D180">
            <v>570.1</v>
          </cell>
          <cell r="F180">
            <v>570.1</v>
          </cell>
        </row>
        <row r="181">
          <cell r="A181" t="str">
            <v>6586 МРАМОРНАЯ И БАЛЫКОВАЯ в/к с/н мгс 1/90 ОСТАНКИНО</v>
          </cell>
          <cell r="D181">
            <v>575</v>
          </cell>
          <cell r="F181">
            <v>575</v>
          </cell>
        </row>
        <row r="182">
          <cell r="A182" t="str">
            <v>6609 С ГОВЯДИНОЙ ПМ сар б/о мгс 0.4кг_45с ОСТАНКИНО</v>
          </cell>
          <cell r="D182">
            <v>66</v>
          </cell>
          <cell r="F182">
            <v>66</v>
          </cell>
        </row>
        <row r="183">
          <cell r="A183" t="str">
            <v>6653 ШПИКАЧКИ СОЧНЫЕ С БЕКОНОМ п/о мгс 0.3кг. ОСТАНКИНО</v>
          </cell>
          <cell r="D183">
            <v>136</v>
          </cell>
          <cell r="F183">
            <v>136</v>
          </cell>
        </row>
        <row r="184">
          <cell r="A184" t="str">
            <v>6661 СОЧНЫЙ ГРИЛЬ ПМ сос п/о мгс 1.5*4_Маяк  ОСТАНКИНО</v>
          </cell>
          <cell r="D184">
            <v>1</v>
          </cell>
          <cell r="F184">
            <v>1</v>
          </cell>
        </row>
        <row r="185">
          <cell r="A185" t="str">
            <v>6666 БОЯНСКАЯ Папа может п/к в/у 0,28кг 8 шт. ОСТАНКИНО</v>
          </cell>
          <cell r="D185">
            <v>2552</v>
          </cell>
          <cell r="F185">
            <v>2552</v>
          </cell>
        </row>
        <row r="186">
          <cell r="A186" t="str">
            <v>6683 СЕРВЕЛАТ ЗЕРНИСТЫЙ ПМ в/к в/у 0,35кг  ОСТАНКИНО</v>
          </cell>
          <cell r="D186">
            <v>6382</v>
          </cell>
          <cell r="F186">
            <v>6383</v>
          </cell>
        </row>
        <row r="187">
          <cell r="A187" t="str">
            <v>6684 СЕРВЕЛАТ КАРЕЛЬСКИЙ ПМ в/к в/у 0.28кг  ОСТАНКИНО</v>
          </cell>
          <cell r="D187">
            <v>5907</v>
          </cell>
          <cell r="F187">
            <v>5916</v>
          </cell>
        </row>
        <row r="188">
          <cell r="A188" t="str">
            <v>6689 СЕРВЕЛАТ ОХОТНИЧИЙ ПМ в/к в/у 0,35кг 8шт  ОСТАНКИНО</v>
          </cell>
          <cell r="D188">
            <v>7859</v>
          </cell>
          <cell r="F188">
            <v>7867</v>
          </cell>
        </row>
        <row r="189">
          <cell r="A189" t="str">
            <v>6697 СЕРВЕЛАТ ФИНСКИЙ ПМ в/к в/у 0,35кг 8шт.  ОСТАНКИНО</v>
          </cell>
          <cell r="D189">
            <v>11967</v>
          </cell>
          <cell r="F189">
            <v>11975</v>
          </cell>
        </row>
        <row r="190">
          <cell r="A190" t="str">
            <v>6713 СОЧНЫЙ ГРИЛЬ ПМ сос п/о мгс 0.41кг 8шт.  ОСТАНКИНО</v>
          </cell>
          <cell r="D190">
            <v>2104</v>
          </cell>
          <cell r="F190">
            <v>2104</v>
          </cell>
        </row>
        <row r="191">
          <cell r="A191" t="str">
            <v>6719 СОЧНЫЕ ПМ сос п/о мгс 0,6кг 8шт.  ОСТАНКИНО</v>
          </cell>
          <cell r="D191">
            <v>8</v>
          </cell>
          <cell r="F191">
            <v>8</v>
          </cell>
        </row>
        <row r="192">
          <cell r="A192" t="str">
            <v>6722 СОЧНЫЕ ПМ сос п/о мгс 0,41кг 10шт.  ОСТАНКИНО</v>
          </cell>
          <cell r="D192">
            <v>12620</v>
          </cell>
          <cell r="F192">
            <v>12622</v>
          </cell>
        </row>
        <row r="193">
          <cell r="A193" t="str">
            <v>6726 СЛИВОЧНЫЕ ПМ сос п/о мгс 0.41кг 10шт.  ОСТАНКИНО</v>
          </cell>
          <cell r="D193">
            <v>4325</v>
          </cell>
          <cell r="F193">
            <v>4337</v>
          </cell>
        </row>
        <row r="194">
          <cell r="A194" t="str">
            <v>6747 РУССКАЯ ПРЕМИУМ ПМ вар ф/о в/у  ОСТАНКИНО</v>
          </cell>
          <cell r="D194">
            <v>52.5</v>
          </cell>
          <cell r="F194">
            <v>52.5</v>
          </cell>
        </row>
        <row r="195">
          <cell r="A195" t="str">
            <v>6762 СЛИВОЧНЫЕ сос ц/о мгс 0.41кг 8шт.  ОСТАНКИНО</v>
          </cell>
          <cell r="D195">
            <v>206</v>
          </cell>
          <cell r="F195">
            <v>206</v>
          </cell>
        </row>
        <row r="196">
          <cell r="A196" t="str">
            <v>6765 РУБЛЕНЫЕ сос ц/о мгс 0.36кг 6шт.  ОСТАНКИНО</v>
          </cell>
          <cell r="D196">
            <v>1056</v>
          </cell>
          <cell r="F196">
            <v>1058</v>
          </cell>
        </row>
        <row r="197">
          <cell r="A197" t="str">
            <v>6767 РУБЛЕНЫЕ сос ц/о мгс 1*4  ОСТАНКИНО</v>
          </cell>
          <cell r="D197">
            <v>72.2</v>
          </cell>
          <cell r="F197">
            <v>72.2</v>
          </cell>
        </row>
        <row r="198">
          <cell r="A198" t="str">
            <v>6768 С СЫРОМ сос ц/о мгс 0.41кг 6шт.  ОСТАНКИНО</v>
          </cell>
          <cell r="D198">
            <v>166</v>
          </cell>
          <cell r="F198">
            <v>166</v>
          </cell>
        </row>
        <row r="199">
          <cell r="A199" t="str">
            <v>6773 САЛЯМИ Папа может п/к в/у 0,28кг 8шт.  ОСТАНКИНО</v>
          </cell>
          <cell r="D199">
            <v>1092</v>
          </cell>
          <cell r="F199">
            <v>1092</v>
          </cell>
        </row>
        <row r="200">
          <cell r="A200" t="str">
            <v>6777 МЯСНЫЕ С ГОВЯДИНОЙ ПМ сос п/о мгс 0.4кг  ОСТАНКИНО</v>
          </cell>
          <cell r="D200">
            <v>2085</v>
          </cell>
          <cell r="F200">
            <v>2085</v>
          </cell>
        </row>
        <row r="201">
          <cell r="A201" t="str">
            <v>6785 ВЕНСКАЯ САЛЯМИ п/к в/у 0.33кг 8шт.  ОСТАНКИНО</v>
          </cell>
          <cell r="D201">
            <v>757</v>
          </cell>
          <cell r="F201">
            <v>757</v>
          </cell>
        </row>
        <row r="202">
          <cell r="A202" t="str">
            <v>6787 СЕРВЕЛАТ КРЕМЛЕВСКИЙ в/к в/у 0,33кг 8шт.  ОСТАНКИНО</v>
          </cell>
          <cell r="D202">
            <v>615</v>
          </cell>
          <cell r="F202">
            <v>616</v>
          </cell>
        </row>
        <row r="203">
          <cell r="A203" t="str">
            <v>6791 СЕРВЕЛАТ ПРЕМИУМ в/к в/у 0,33кг 8шт.  ОСТАНКИНО</v>
          </cell>
          <cell r="D203">
            <v>462</v>
          </cell>
          <cell r="F203">
            <v>463</v>
          </cell>
        </row>
        <row r="204">
          <cell r="A204" t="str">
            <v>6793 БАЛЫКОВАЯ в/к в/у 0,33кг 8шт.  ОСТАНКИНО</v>
          </cell>
          <cell r="D204">
            <v>1445</v>
          </cell>
          <cell r="F204">
            <v>1449</v>
          </cell>
        </row>
        <row r="205">
          <cell r="A205" t="str">
            <v>6794 БАЛЫКОВАЯ в/к в/у  ОСТАНКИНО</v>
          </cell>
          <cell r="D205">
            <v>71.02</v>
          </cell>
          <cell r="F205">
            <v>71.02</v>
          </cell>
        </row>
        <row r="206">
          <cell r="A206" t="str">
            <v>6795 ОСТАНКИНСКАЯ в/к в/у 0,33кг 8шт.  ОСТАНКИНО</v>
          </cell>
          <cell r="D206">
            <v>186</v>
          </cell>
          <cell r="F206">
            <v>186</v>
          </cell>
        </row>
        <row r="207">
          <cell r="A207" t="str">
            <v>6801 ОСТАНКИНСКАЯ вар п/о 0.4кг 8шт.  ОСТАНКИНО</v>
          </cell>
          <cell r="D207">
            <v>134</v>
          </cell>
          <cell r="F207">
            <v>134</v>
          </cell>
        </row>
        <row r="208">
          <cell r="A208" t="str">
            <v>6807 СЕРВЕЛАТ ЕВРОПЕЙСКИЙ в/к в/у 0,33кг 8шт.  ОСТАНКИНО</v>
          </cell>
          <cell r="D208">
            <v>207</v>
          </cell>
          <cell r="F208">
            <v>207</v>
          </cell>
        </row>
        <row r="209">
          <cell r="A209" t="str">
            <v>6829 МОЛОЧНЫЕ КЛАССИЧЕСКИЕ сос п/о мгс 2*4_С  ОСТАНКИНО</v>
          </cell>
          <cell r="D209">
            <v>609.70000000000005</v>
          </cell>
          <cell r="F209">
            <v>609.70000000000005</v>
          </cell>
        </row>
        <row r="210">
          <cell r="A210" t="str">
            <v>6837 ФИЛЕЙНЫЕ Папа Может сос ц/о мгс 0.4кг  ОСТАНКИНО</v>
          </cell>
          <cell r="D210">
            <v>2049</v>
          </cell>
          <cell r="F210">
            <v>2049</v>
          </cell>
        </row>
        <row r="211">
          <cell r="A211" t="str">
            <v>6842 ДЫМОВИЦА ИЗ ОКОРОКА к/в мл/к в/у 0,3кг  ОСТАНКИНО</v>
          </cell>
          <cell r="D211">
            <v>244</v>
          </cell>
          <cell r="F211">
            <v>245</v>
          </cell>
        </row>
        <row r="212">
          <cell r="A212" t="str">
            <v>6852 МОЛОЧНЫЕ ПРЕМИУМ ПМ сос п/о в/ у 1/350  ОСТАНКИНО</v>
          </cell>
          <cell r="D212">
            <v>3413</v>
          </cell>
          <cell r="F212">
            <v>3415</v>
          </cell>
        </row>
        <row r="213">
          <cell r="A213" t="str">
            <v>6854 МОЛОЧНЫЕ ПРЕМИУМ ПМ сос п/о мгс 0.6кг  ОСТАНКИНО</v>
          </cell>
          <cell r="D213">
            <v>387</v>
          </cell>
          <cell r="F213">
            <v>387</v>
          </cell>
        </row>
        <row r="214">
          <cell r="A214" t="str">
            <v>6861 ДОМАШНИЙ РЕЦЕПТ Коровино вар п/о  ОСТАНКИНО</v>
          </cell>
          <cell r="D214">
            <v>370.4</v>
          </cell>
          <cell r="F214">
            <v>372.209</v>
          </cell>
        </row>
        <row r="215">
          <cell r="A215" t="str">
            <v>6862 ДОМАШНИЙ РЕЦЕПТ СО ШПИК. Коровино вар п/о  ОСТАНКИНО</v>
          </cell>
          <cell r="D215">
            <v>40.299999999999997</v>
          </cell>
          <cell r="F215">
            <v>40.299999999999997</v>
          </cell>
        </row>
        <row r="216">
          <cell r="A216" t="str">
            <v>6866 ВЕТЧ.НЕЖНАЯ Коровино п/о_Маяк  ОСТАНКИНО</v>
          </cell>
          <cell r="D216">
            <v>375.8</v>
          </cell>
          <cell r="F216">
            <v>375.8</v>
          </cell>
        </row>
        <row r="217">
          <cell r="A217" t="str">
            <v>6869 С ГОВЯДИНОЙ СН сос п/о мгс 1кг 6шт.  ОСТАНКИНО</v>
          </cell>
          <cell r="D217">
            <v>123</v>
          </cell>
          <cell r="F217">
            <v>123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6909 ДЛЯ ДЕТЕЙ сос п/о мгс 0.33кг 8шт.  ОСТАНКИНО</v>
          </cell>
          <cell r="D219">
            <v>603</v>
          </cell>
          <cell r="F219">
            <v>603</v>
          </cell>
        </row>
        <row r="220">
          <cell r="A220" t="str">
            <v>6919 БЕКОН с/к с/н в/у 1/180 10шт.  ОСТАНКИНО</v>
          </cell>
          <cell r="D220">
            <v>639</v>
          </cell>
          <cell r="F220">
            <v>639</v>
          </cell>
        </row>
        <row r="221">
          <cell r="A221" t="str">
            <v>6921 БЕКОН Папа может с/к с/н в/у 1/140 10шт  ОСТАНКИНО</v>
          </cell>
          <cell r="D221">
            <v>1948</v>
          </cell>
          <cell r="F221">
            <v>1951</v>
          </cell>
        </row>
        <row r="222">
          <cell r="A222" t="str">
            <v>6948 МОЛОЧНЫЕ ПРЕМИУМ.ПМ сос п/о мгс 1,5*4 Останкино</v>
          </cell>
          <cell r="D222">
            <v>331.4</v>
          </cell>
          <cell r="F222">
            <v>331.4</v>
          </cell>
        </row>
        <row r="223">
          <cell r="A223" t="str">
            <v>6951 СЛИВОЧНЫЕ Папа может сос п/о мгс 1.5*4  ОСТАНКИНО</v>
          </cell>
          <cell r="D223">
            <v>182.6</v>
          </cell>
          <cell r="F223">
            <v>182.6</v>
          </cell>
        </row>
        <row r="224">
          <cell r="A224" t="str">
            <v>6955 СОЧНЫЕ Папа может сос п/о мгс1.5*4_А Останкино</v>
          </cell>
          <cell r="D224">
            <v>4413.03</v>
          </cell>
          <cell r="F224">
            <v>4413.03</v>
          </cell>
        </row>
        <row r="225">
          <cell r="A225" t="str">
            <v>7045 БЕКОН Папа может с/к с/н в/у 1/250 7 шт ОСТАНКИНО</v>
          </cell>
          <cell r="D225">
            <v>141</v>
          </cell>
          <cell r="F225">
            <v>141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489</v>
          </cell>
          <cell r="F226">
            <v>489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530</v>
          </cell>
          <cell r="F227">
            <v>531</v>
          </cell>
        </row>
        <row r="228">
          <cell r="A228" t="str">
            <v>Балыковая с/к 200 гр. срез "Эликатессе" термоформ.пак.  СПК</v>
          </cell>
          <cell r="D228">
            <v>432</v>
          </cell>
          <cell r="F228">
            <v>432</v>
          </cell>
        </row>
        <row r="229">
          <cell r="A229" t="str">
            <v>БОНУС ДОМАШНИЙ РЕЦЕПТ Коровино 0.5кг 8шт. (6305)</v>
          </cell>
          <cell r="D229">
            <v>32</v>
          </cell>
          <cell r="F229">
            <v>32</v>
          </cell>
        </row>
        <row r="230">
          <cell r="A230" t="str">
            <v>БОНУС ДОМАШНИЙ РЕЦЕПТ Коровино вар п/о (5324)</v>
          </cell>
          <cell r="D230">
            <v>34</v>
          </cell>
          <cell r="F230">
            <v>34</v>
          </cell>
        </row>
        <row r="231">
          <cell r="A231" t="str">
            <v>БОНУС СОЧНЫЕ Папа может сос п/о мгс 1.5*4 (6954)  ОСТАНКИНО</v>
          </cell>
          <cell r="D231">
            <v>355</v>
          </cell>
          <cell r="F231">
            <v>355</v>
          </cell>
        </row>
        <row r="232">
          <cell r="A232" t="str">
            <v>БОНУС СОЧНЫЕ сос п/о мгс 0.41кг_UZ (6087)  ОСТАНКИНО</v>
          </cell>
          <cell r="D232">
            <v>186</v>
          </cell>
          <cell r="F232">
            <v>186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1909.326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1611</v>
          </cell>
        </row>
        <row r="235">
          <cell r="A235" t="str">
            <v>БОНУС_Колбаса вареная Филейская ТМ Вязанка. ВЕС  ПОКОМ</v>
          </cell>
          <cell r="F235">
            <v>619.03300000000002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694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151.69999999999999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549</v>
          </cell>
        </row>
        <row r="239">
          <cell r="A239" t="str">
            <v>Бутербродная вареная 0,47 кг шт.  СПК</v>
          </cell>
          <cell r="D239">
            <v>170</v>
          </cell>
          <cell r="F239">
            <v>170</v>
          </cell>
        </row>
        <row r="240">
          <cell r="A240" t="str">
            <v>Вацлавская п/к (черева) 390 гр.шт. термоус.пак  СПК</v>
          </cell>
          <cell r="D240">
            <v>169</v>
          </cell>
          <cell r="F240">
            <v>170</v>
          </cell>
        </row>
        <row r="241">
          <cell r="A241" t="str">
            <v>ВЫВЕДЕНА!Пельмени Отборные из свинины и говядины 0,43 кг ТМ Стародворье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677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2694</v>
          </cell>
          <cell r="F243">
            <v>5279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3160</v>
          </cell>
          <cell r="F244">
            <v>5007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98</v>
          </cell>
          <cell r="F245">
            <v>514</v>
          </cell>
        </row>
        <row r="246">
          <cell r="A246" t="str">
            <v>Гуцульская с/к "КолбасГрад" 160 гр.шт. термоус. пак  СПК</v>
          </cell>
          <cell r="D246">
            <v>390</v>
          </cell>
          <cell r="F246">
            <v>390</v>
          </cell>
        </row>
        <row r="247">
          <cell r="A247" t="str">
            <v>Дельгаро с/в "Эликатессе" 140 гр.шт.  СПК</v>
          </cell>
          <cell r="D247">
            <v>210</v>
          </cell>
          <cell r="F247">
            <v>210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304</v>
          </cell>
          <cell r="F248">
            <v>307</v>
          </cell>
        </row>
        <row r="249">
          <cell r="A249" t="str">
            <v>Докторская вареная в/с  СПК</v>
          </cell>
          <cell r="D249">
            <v>18</v>
          </cell>
          <cell r="F249">
            <v>21.66</v>
          </cell>
        </row>
        <row r="250">
          <cell r="A250" t="str">
            <v>Докторская вареная в/с 0,47 кг шт.  СПК</v>
          </cell>
          <cell r="D250">
            <v>150</v>
          </cell>
          <cell r="F250">
            <v>151</v>
          </cell>
        </row>
        <row r="251">
          <cell r="A251" t="str">
            <v>Докторская вареная термоус.пак. "Высокий вкус"  СПК</v>
          </cell>
          <cell r="D251">
            <v>102.361</v>
          </cell>
          <cell r="F251">
            <v>118.035</v>
          </cell>
        </row>
        <row r="252">
          <cell r="A252" t="str">
            <v>ЖАР-ладушки с клубникой и вишней ТМ Стародворье 0,2 кг ПОКОМ</v>
          </cell>
          <cell r="F252">
            <v>30</v>
          </cell>
        </row>
        <row r="253">
          <cell r="A253" t="str">
            <v>ЖАР-ладушки с мясом 0,2кг ТМ Стародворье  ПОКОМ</v>
          </cell>
          <cell r="D253">
            <v>4</v>
          </cell>
          <cell r="F253">
            <v>381</v>
          </cell>
        </row>
        <row r="254">
          <cell r="A254" t="str">
            <v>ЖАР-ладушки с яблоком и грушей ТМ Стародворье 0,2 кг. ПОКОМ</v>
          </cell>
          <cell r="F254">
            <v>41</v>
          </cell>
        </row>
        <row r="255">
          <cell r="A255" t="str">
            <v>Карбонад Юбилейный термоус.пак.  СПК</v>
          </cell>
          <cell r="D255">
            <v>70.34</v>
          </cell>
          <cell r="F255">
            <v>70.34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2</v>
          </cell>
          <cell r="F256">
            <v>2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15</v>
          </cell>
          <cell r="F257">
            <v>20</v>
          </cell>
        </row>
        <row r="258">
          <cell r="A258" t="str">
            <v>Классическая с/к 80 гр.шт.нар. (лоток с ср.защ.атм.)  СПК</v>
          </cell>
          <cell r="D258">
            <v>56</v>
          </cell>
          <cell r="F258">
            <v>56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971</v>
          </cell>
          <cell r="F259">
            <v>975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916</v>
          </cell>
          <cell r="F260">
            <v>916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189</v>
          </cell>
          <cell r="F261">
            <v>189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14</v>
          </cell>
          <cell r="F262">
            <v>14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2</v>
          </cell>
          <cell r="F263">
            <v>963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2486</v>
          </cell>
          <cell r="F264">
            <v>3739</v>
          </cell>
        </row>
        <row r="265">
          <cell r="A265" t="str">
            <v>Ла Фаворте с/в "Эликатессе" 140 гр.шт.  СПК</v>
          </cell>
          <cell r="D265">
            <v>333</v>
          </cell>
          <cell r="F265">
            <v>339</v>
          </cell>
        </row>
        <row r="266">
          <cell r="A266" t="str">
            <v>Ливерная Печеночная "Просто выгодно" 0,3 кг.шт.  СПК</v>
          </cell>
          <cell r="D266">
            <v>239</v>
          </cell>
          <cell r="F266">
            <v>241</v>
          </cell>
        </row>
        <row r="267">
          <cell r="A267" t="str">
            <v>Любительская вареная термоус.пак. "Высокий вкус"  СПК</v>
          </cell>
          <cell r="D267">
            <v>72.099999999999994</v>
          </cell>
          <cell r="F267">
            <v>74.019000000000005</v>
          </cell>
        </row>
        <row r="268">
          <cell r="A268" t="str">
            <v>Мини-пицца Владимирский стандарт с ветчиной и грибами 0,25кг ТМ Владимирский стандарт  ПОКОМ</v>
          </cell>
          <cell r="F268">
            <v>4</v>
          </cell>
        </row>
        <row r="269">
          <cell r="A269" t="str">
            <v>Мини-пицца с ветчиной и сыром 0,3кг ТМ Зареченские  ПОКОМ</v>
          </cell>
          <cell r="F269">
            <v>14</v>
          </cell>
        </row>
        <row r="270">
          <cell r="A270" t="str">
            <v>Мини-сосиски в тесте "Фрайпики" 3,7кг ВЕС,  ПОКОМ</v>
          </cell>
          <cell r="F270">
            <v>5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202.50299999999999</v>
          </cell>
        </row>
        <row r="272">
          <cell r="A272" t="str">
            <v>Мини-чебуречки с мясом ВЕС 5,5кг ТМ Зареченские  ПОКОМ</v>
          </cell>
          <cell r="F272">
            <v>104</v>
          </cell>
        </row>
        <row r="273">
          <cell r="A273" t="str">
            <v>Мини-шарики с курочкой и сыром ТМ Зареченские ВЕС  ПОКОМ</v>
          </cell>
          <cell r="F273">
            <v>167.8</v>
          </cell>
        </row>
        <row r="274">
          <cell r="A274" t="str">
            <v>Мусульманская вареная "Просто выгодно"  СПК</v>
          </cell>
          <cell r="D274">
            <v>14.5</v>
          </cell>
          <cell r="F274">
            <v>14.5</v>
          </cell>
        </row>
        <row r="275">
          <cell r="A275" t="str">
            <v>Мусульманская п/к "Просто выгодно" термофор.пак.  СПК</v>
          </cell>
          <cell r="D275">
            <v>3</v>
          </cell>
          <cell r="F275">
            <v>3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40</v>
          </cell>
          <cell r="F276">
            <v>4006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78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2443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37</v>
          </cell>
          <cell r="F279">
            <v>3572</v>
          </cell>
        </row>
        <row r="280">
          <cell r="A280" t="str">
            <v>Наггетсы с куриным филе и сыром ТМ Вязанка 0,25 кг ПОКОМ</v>
          </cell>
          <cell r="D280">
            <v>3</v>
          </cell>
          <cell r="F280">
            <v>918</v>
          </cell>
        </row>
        <row r="281">
          <cell r="A281" t="str">
            <v>Наггетсы Хрустящие 0,3кг ТМ Зареченские  ПОКОМ</v>
          </cell>
          <cell r="F281">
            <v>25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690</v>
          </cell>
        </row>
        <row r="283">
          <cell r="A283" t="str">
            <v>Оригинальная с перцем с/к  СПК</v>
          </cell>
          <cell r="D283">
            <v>464.12400000000002</v>
          </cell>
          <cell r="F283">
            <v>470.28199999999998</v>
          </cell>
        </row>
        <row r="284">
          <cell r="A284" t="str">
            <v>Особая вареная  СПК</v>
          </cell>
          <cell r="D284">
            <v>12.5</v>
          </cell>
          <cell r="F284">
            <v>12.5</v>
          </cell>
        </row>
        <row r="285">
          <cell r="A285" t="str">
            <v>Паштет печеночный 140 гр.шт.  СПК</v>
          </cell>
          <cell r="D285">
            <v>42</v>
          </cell>
          <cell r="F285">
            <v>47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654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22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161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45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41</v>
          </cell>
          <cell r="F290">
            <v>970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5</v>
          </cell>
          <cell r="F291">
            <v>203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7</v>
          </cell>
          <cell r="F292">
            <v>927</v>
          </cell>
        </row>
        <row r="293">
          <cell r="A293" t="str">
            <v>Пельмени Бигбули с мясом, Горячая штучка 0,43кг  ПОКОМ</v>
          </cell>
          <cell r="F293">
            <v>6</v>
          </cell>
        </row>
        <row r="294">
          <cell r="A294" t="str">
            <v>Пельмени Бигбули с мясом, Горячая штучка 0,9кг  ПОКОМ</v>
          </cell>
          <cell r="F294">
            <v>39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167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1</v>
          </cell>
          <cell r="F296">
            <v>161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</v>
          </cell>
          <cell r="F297">
            <v>920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825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778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110.901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1425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17</v>
          </cell>
          <cell r="F303">
            <v>1421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37</v>
          </cell>
          <cell r="F304">
            <v>2524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16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6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67</v>
          </cell>
          <cell r="F307">
            <v>1646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40</v>
          </cell>
          <cell r="F308">
            <v>4095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3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12</v>
          </cell>
        </row>
        <row r="312">
          <cell r="A312" t="str">
            <v>Пельмени Жемчужные сфера 1,0кг ТМ Зареченские  ПОКОМ</v>
          </cell>
          <cell r="F312">
            <v>14</v>
          </cell>
        </row>
        <row r="313">
          <cell r="A313" t="str">
            <v>Пельмени Медвежьи ушки с фермерскими сливками 0,7кг  ПОКОМ</v>
          </cell>
          <cell r="F313">
            <v>128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214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19</v>
          </cell>
          <cell r="F315">
            <v>191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59</v>
          </cell>
          <cell r="F316">
            <v>2014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343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480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647</v>
          </cell>
        </row>
        <row r="320">
          <cell r="A320" t="str">
            <v>Пельмени Сочные сфера 0,8 кг ТМ Стародворье  ПОКОМ</v>
          </cell>
          <cell r="D320">
            <v>3</v>
          </cell>
          <cell r="F320">
            <v>69</v>
          </cell>
        </row>
        <row r="321">
          <cell r="A321" t="str">
            <v>Пельмени Татарские 0,4кг ТМ Особый рецепт  ПОКОМ</v>
          </cell>
          <cell r="F321">
            <v>11</v>
          </cell>
        </row>
        <row r="322">
          <cell r="A322" t="str">
            <v>Пипперони с/к "Эликатессе" 0,10 кг.шт.  СПК</v>
          </cell>
          <cell r="D322">
            <v>21</v>
          </cell>
          <cell r="F322">
            <v>21</v>
          </cell>
        </row>
        <row r="323">
          <cell r="A323" t="str">
            <v>Пирожки с мясом 3,7кг ВЕС ТМ Зареченские  ПОКОМ</v>
          </cell>
          <cell r="F323">
            <v>159.10599999999999</v>
          </cell>
        </row>
        <row r="324">
          <cell r="A324" t="str">
            <v>Пирожки с яблоком и грушей ВЕС ТМ Зареченские  ПОКОМ</v>
          </cell>
          <cell r="F324">
            <v>7.4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25</v>
          </cell>
          <cell r="F325">
            <v>25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44</v>
          </cell>
          <cell r="F326">
            <v>44</v>
          </cell>
        </row>
        <row r="327">
          <cell r="A327" t="str">
            <v>Плавленый Сыр 45% "С грибами" СТМ "ПапаМожет 180гр  ОСТАНКИНО</v>
          </cell>
          <cell r="D327">
            <v>38</v>
          </cell>
          <cell r="F327">
            <v>38</v>
          </cell>
        </row>
        <row r="328">
          <cell r="A328" t="str">
            <v>Плавленый Сыр колбасный копченый 40% СТМ "ПапаМожет" 400 гр  ОСТАНКИНО</v>
          </cell>
          <cell r="D328">
            <v>2</v>
          </cell>
          <cell r="F328">
            <v>2</v>
          </cell>
        </row>
        <row r="329">
          <cell r="A329" t="str">
            <v>Покровская вареная 0,47 кг шт.  СПК</v>
          </cell>
          <cell r="D329">
            <v>34</v>
          </cell>
          <cell r="F329">
            <v>34</v>
          </cell>
        </row>
        <row r="330">
          <cell r="A330" t="str">
            <v>ПолуКоп п/к 250 гр.шт. термоформ.пак.  СПК</v>
          </cell>
          <cell r="D330">
            <v>12</v>
          </cell>
          <cell r="F330">
            <v>12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16</v>
          </cell>
          <cell r="F331">
            <v>16</v>
          </cell>
        </row>
        <row r="332">
          <cell r="A332" t="str">
            <v>Ричеза с/к 230 гр.шт.  СПК</v>
          </cell>
          <cell r="D332">
            <v>344</v>
          </cell>
          <cell r="F332">
            <v>344</v>
          </cell>
        </row>
        <row r="333">
          <cell r="A333" t="str">
            <v>Российский сливочный 45% ТМ Папа Может, брус (2шт)  ОСТАНКИНО</v>
          </cell>
          <cell r="D333">
            <v>75</v>
          </cell>
          <cell r="F333">
            <v>75</v>
          </cell>
        </row>
        <row r="334">
          <cell r="A334" t="str">
            <v>Сальчетти с/к 230 гр.шт.  СПК</v>
          </cell>
          <cell r="D334">
            <v>510</v>
          </cell>
          <cell r="F334">
            <v>510</v>
          </cell>
        </row>
        <row r="335">
          <cell r="A335" t="str">
            <v>Сальчичон с/к 200 гр. срез "Эликатессе" термоформ.пак.  СПК</v>
          </cell>
          <cell r="D335">
            <v>91</v>
          </cell>
          <cell r="F335">
            <v>91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386</v>
          </cell>
          <cell r="F336">
            <v>386</v>
          </cell>
        </row>
        <row r="337">
          <cell r="A337" t="str">
            <v>Салями с/к 100 гр.шт.нар. (лоток с ср.защ.атм.)  СПК</v>
          </cell>
          <cell r="D337">
            <v>74</v>
          </cell>
          <cell r="F337">
            <v>74</v>
          </cell>
        </row>
        <row r="338">
          <cell r="A338" t="str">
            <v>Салями Трюфель с/в "Эликатессе" 0,16 кг.шт.  СПК</v>
          </cell>
          <cell r="D338">
            <v>500</v>
          </cell>
          <cell r="F338">
            <v>508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77</v>
          </cell>
          <cell r="F339">
            <v>78.941000000000003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31</v>
          </cell>
          <cell r="F340">
            <v>31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40</v>
          </cell>
          <cell r="F341">
            <v>51.18</v>
          </cell>
        </row>
        <row r="342">
          <cell r="A342" t="str">
            <v>Семейная с чесночком Экстра вареная  СПК</v>
          </cell>
          <cell r="D342">
            <v>15.5</v>
          </cell>
          <cell r="F342">
            <v>17.992000000000001</v>
          </cell>
        </row>
        <row r="343">
          <cell r="A343" t="str">
            <v>Семейная с чесночком Экстра вареная 0,5 кг.шт.  СПК</v>
          </cell>
          <cell r="D343">
            <v>3</v>
          </cell>
          <cell r="F343">
            <v>3</v>
          </cell>
        </row>
        <row r="344">
          <cell r="A344" t="str">
            <v>Сервелат Европейский в/к, в/с 0,38 кг.шт.термофор.пак  СПК</v>
          </cell>
          <cell r="D344">
            <v>129</v>
          </cell>
          <cell r="F344">
            <v>129</v>
          </cell>
        </row>
        <row r="345">
          <cell r="A345" t="str">
            <v>Сервелат Коньячный в/к 0,38 кг.шт термофор.пак  СПК</v>
          </cell>
          <cell r="D345">
            <v>270</v>
          </cell>
          <cell r="F345">
            <v>274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135</v>
          </cell>
          <cell r="F346">
            <v>141</v>
          </cell>
        </row>
        <row r="347">
          <cell r="A347" t="str">
            <v>Сервелат Финский в/к 0,38 кг.шт. термофор.пак.  СПК</v>
          </cell>
          <cell r="D347">
            <v>130</v>
          </cell>
          <cell r="F347">
            <v>131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176</v>
          </cell>
          <cell r="F348">
            <v>176</v>
          </cell>
        </row>
        <row r="349">
          <cell r="A349" t="str">
            <v>Сервелат Фирменный в/к 0,38 кг.шт. термофор.пак.  СПК</v>
          </cell>
          <cell r="D349">
            <v>8</v>
          </cell>
          <cell r="F349">
            <v>8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400</v>
          </cell>
          <cell r="F350">
            <v>402</v>
          </cell>
        </row>
        <row r="351">
          <cell r="A351" t="str">
            <v>Сибирская особая с/к 0,235 кг шт.  СПК</v>
          </cell>
          <cell r="D351">
            <v>577</v>
          </cell>
          <cell r="F351">
            <v>577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172.048</v>
          </cell>
          <cell r="F352">
            <v>179.36699999999999</v>
          </cell>
        </row>
        <row r="353">
          <cell r="A353" t="str">
            <v>Сосиски "Баварские" 0,36 кг.шт. вак.упак.  СПК</v>
          </cell>
          <cell r="D353">
            <v>13</v>
          </cell>
          <cell r="F353">
            <v>13</v>
          </cell>
        </row>
        <row r="354">
          <cell r="A354" t="str">
            <v>Сосиски "БОЛЬШАЯ SOSиска" (в ср.защ.атм.) 1,0 кг  СПК</v>
          </cell>
          <cell r="D354">
            <v>5.6870000000000003</v>
          </cell>
          <cell r="F354">
            <v>5.6870000000000003</v>
          </cell>
        </row>
        <row r="355">
          <cell r="A355" t="str">
            <v>Сосиски "БОЛЬШАЯ SOSиска" Бекон (лоток с ср.защ.атм.)  СПК</v>
          </cell>
          <cell r="D355">
            <v>5.5919999999999996</v>
          </cell>
          <cell r="F355">
            <v>5.5919999999999996</v>
          </cell>
        </row>
        <row r="356">
          <cell r="A356" t="str">
            <v>Сосиски "Молочные" 0,36 кг.шт. вак.упак.  СПК</v>
          </cell>
          <cell r="D356">
            <v>25</v>
          </cell>
          <cell r="F356">
            <v>25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10</v>
          </cell>
          <cell r="F357">
            <v>11.112</v>
          </cell>
        </row>
        <row r="358">
          <cell r="A358" t="str">
            <v>Сосиски Мусульманские "Просто выгодно" (в ср.защ.атм.)  СПК</v>
          </cell>
          <cell r="D358">
            <v>10</v>
          </cell>
          <cell r="F358">
            <v>10</v>
          </cell>
        </row>
        <row r="359">
          <cell r="A359" t="str">
            <v>Сосиски Хот-дог подкопченные (лоток с ср.защ.атм.)  СПК</v>
          </cell>
          <cell r="D359">
            <v>9</v>
          </cell>
          <cell r="F359">
            <v>9</v>
          </cell>
        </row>
        <row r="360">
          <cell r="A360" t="str">
            <v>Сочный мегачебурек ТМ Зареченские ВЕС ПОКОМ</v>
          </cell>
          <cell r="F360">
            <v>153.06</v>
          </cell>
        </row>
        <row r="361">
          <cell r="A361" t="str">
            <v>Сыр "Пармезан" 40% кусок 180 гр  ОСТАНКИНО</v>
          </cell>
          <cell r="D361">
            <v>306</v>
          </cell>
          <cell r="F361">
            <v>309</v>
          </cell>
        </row>
        <row r="362">
          <cell r="A362" t="str">
            <v>Сыр Боккончини копченый 40% 100 гр.  ОСТАНКИНО</v>
          </cell>
          <cell r="D362">
            <v>107</v>
          </cell>
          <cell r="F362">
            <v>107</v>
          </cell>
        </row>
        <row r="363">
          <cell r="A363" t="str">
            <v>Сыр колбасный копченый Папа Может 400 гр  ОСТАНКИНО</v>
          </cell>
          <cell r="D363">
            <v>26</v>
          </cell>
          <cell r="F363">
            <v>26</v>
          </cell>
        </row>
        <row r="364">
          <cell r="A364" t="str">
            <v>Сыр Останкино "Алтайский Gold" 50% вес  ОСТАНКИНО</v>
          </cell>
          <cell r="D364">
            <v>20.7</v>
          </cell>
          <cell r="F364">
            <v>20.7</v>
          </cell>
        </row>
        <row r="365">
          <cell r="A365" t="str">
            <v>Сыр ПАПА МОЖЕТ "Гауда Голд" 45% 180 г  ОСТАНКИНО</v>
          </cell>
          <cell r="D365">
            <v>869</v>
          </cell>
          <cell r="F365">
            <v>869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1748</v>
          </cell>
          <cell r="F366">
            <v>1752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104.93</v>
          </cell>
          <cell r="F367">
            <v>107.31</v>
          </cell>
        </row>
        <row r="368">
          <cell r="A368" t="str">
            <v>Сыр ПАПА МОЖЕТ "Министерский" 180гр, 45 %  ОСТАНКИНО</v>
          </cell>
          <cell r="D368">
            <v>171</v>
          </cell>
          <cell r="F368">
            <v>171</v>
          </cell>
        </row>
        <row r="369">
          <cell r="A369" t="str">
            <v>Сыр ПАПА МОЖЕТ "Папин завтрак" 180гр, 45 %  ОСТАНКИНО</v>
          </cell>
          <cell r="D369">
            <v>97</v>
          </cell>
          <cell r="F369">
            <v>98</v>
          </cell>
        </row>
        <row r="370">
          <cell r="A370" t="str">
            <v>Сыр ПАПА МОЖЕТ "Российский традиционный" 45% 180 г  ОСТАНКИНО</v>
          </cell>
          <cell r="D370">
            <v>1973</v>
          </cell>
          <cell r="F370">
            <v>1973</v>
          </cell>
        </row>
        <row r="371">
          <cell r="A371" t="str">
            <v>Сыр ПАПА МОЖЕТ "Тильзитер" 45% 180 г  ОСТАНКИНО</v>
          </cell>
          <cell r="D371">
            <v>532</v>
          </cell>
          <cell r="F371">
            <v>535</v>
          </cell>
        </row>
        <row r="372">
          <cell r="A372" t="str">
            <v>Сыр Папа Может "Тильзитер", 45% брусок ВЕС   ОСТАНКИНО</v>
          </cell>
          <cell r="D372">
            <v>3.1339999999999999</v>
          </cell>
          <cell r="F372">
            <v>3.1339999999999999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111</v>
          </cell>
          <cell r="F373">
            <v>113</v>
          </cell>
        </row>
        <row r="374">
          <cell r="A374" t="str">
            <v>Сыр полутвердый "Гауда", 45%, ВЕС брус из блока 1/5  ОСТАНКИНО</v>
          </cell>
          <cell r="D374">
            <v>32.6</v>
          </cell>
          <cell r="F374">
            <v>32.6</v>
          </cell>
        </row>
        <row r="375">
          <cell r="A375" t="str">
            <v>Сыр полутвердый "Голландский" 45%, брус ВЕС  ОСТАНКИНО</v>
          </cell>
          <cell r="D375">
            <v>69</v>
          </cell>
          <cell r="F375">
            <v>69</v>
          </cell>
        </row>
        <row r="376">
          <cell r="A376" t="str">
            <v>Сыр полутвердый "Тильзитер" 45%, ВЕС брус ТМ "Папа может"  ОСТАНКИНО</v>
          </cell>
          <cell r="F376">
            <v>3.28</v>
          </cell>
        </row>
        <row r="377">
          <cell r="A377" t="str">
            <v>Сыр рассольный жирный Чечил 45% 100 гр  ОСТАНКИНО</v>
          </cell>
          <cell r="D377">
            <v>4</v>
          </cell>
          <cell r="F377">
            <v>4</v>
          </cell>
        </row>
        <row r="378">
          <cell r="A378" t="str">
            <v>Сыр рассольный жирный Чечил копченый 45% 100 гр  ОСТАНКИНО</v>
          </cell>
          <cell r="D378">
            <v>2</v>
          </cell>
          <cell r="F378">
            <v>3</v>
          </cell>
        </row>
        <row r="379">
          <cell r="A379" t="str">
            <v>Сыр Скаморца свежий 40% 100 гр.  ОСТАНКИНО</v>
          </cell>
          <cell r="D379">
            <v>196</v>
          </cell>
          <cell r="F379">
            <v>199</v>
          </cell>
        </row>
        <row r="380">
          <cell r="A380" t="str">
            <v>Сыр творожный с зеленью 60% Папа может 140 гр.  ОСТАНКИНО</v>
          </cell>
          <cell r="D380">
            <v>67</v>
          </cell>
          <cell r="F380">
            <v>67</v>
          </cell>
        </row>
        <row r="381">
          <cell r="A381" t="str">
            <v>Сыр Чечил копченый 43% 100г/6шт ТМ Папа Может  ОСТАНКИНО</v>
          </cell>
          <cell r="D381">
            <v>185</v>
          </cell>
          <cell r="F381">
            <v>187</v>
          </cell>
        </row>
        <row r="382">
          <cell r="A382" t="str">
            <v>Сыр Чечил свежий 45% 100г/6шт ТМ Папа Может  ОСТАНКИНО</v>
          </cell>
          <cell r="D382">
            <v>140</v>
          </cell>
          <cell r="F382">
            <v>142</v>
          </cell>
        </row>
        <row r="383">
          <cell r="A383" t="str">
            <v>Сыч/Прод Коровино Российский 50% 200г СЗМЖ  ОСТАНКИНО</v>
          </cell>
          <cell r="D383">
            <v>362</v>
          </cell>
          <cell r="F383">
            <v>362</v>
          </cell>
        </row>
        <row r="384">
          <cell r="A384" t="str">
            <v>Сыч/Прод Коровино Российский Оригин 50% ВЕС (5 кг)  ОСТАНКИНО</v>
          </cell>
          <cell r="D384">
            <v>429.6</v>
          </cell>
          <cell r="F384">
            <v>429.6</v>
          </cell>
        </row>
        <row r="385">
          <cell r="A385" t="str">
            <v>Сыч/Прод Коровино Тильзитер 50% 200г СЗМЖ  ОСТАНКИНО</v>
          </cell>
          <cell r="D385">
            <v>133</v>
          </cell>
          <cell r="F385">
            <v>133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165.3</v>
          </cell>
          <cell r="F386">
            <v>165.3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44</v>
          </cell>
          <cell r="F387">
            <v>44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481</v>
          </cell>
          <cell r="F388">
            <v>483</v>
          </cell>
        </row>
        <row r="389">
          <cell r="A389" t="str">
            <v>Торо Неро с/в "Эликатессе" 140 гр.шт.  СПК</v>
          </cell>
          <cell r="D389">
            <v>287</v>
          </cell>
          <cell r="F389">
            <v>289</v>
          </cell>
        </row>
        <row r="390">
          <cell r="A390" t="str">
            <v>Уши свиные копченые к пиву 0,15кг нар. д/ф шт.  СПК</v>
          </cell>
          <cell r="D390">
            <v>39</v>
          </cell>
          <cell r="F390">
            <v>39</v>
          </cell>
        </row>
        <row r="391">
          <cell r="A391" t="str">
            <v>Фестивальная пора с/к 100 гр.шт.нар. (лоток с ср.защ.атм.)  СПК</v>
          </cell>
          <cell r="D391">
            <v>354</v>
          </cell>
          <cell r="F391">
            <v>354</v>
          </cell>
        </row>
        <row r="392">
          <cell r="A392" t="str">
            <v>Фестивальная пора с/к 235 гр.шт.  СПК</v>
          </cell>
          <cell r="D392">
            <v>1130</v>
          </cell>
          <cell r="F392">
            <v>1130</v>
          </cell>
        </row>
        <row r="393">
          <cell r="A393" t="str">
            <v>Фестивальная пора с/к термоус.пак  СПК</v>
          </cell>
          <cell r="D393">
            <v>163.4</v>
          </cell>
          <cell r="F393">
            <v>164.00200000000001</v>
          </cell>
        </row>
        <row r="394">
          <cell r="A394" t="str">
            <v>Фестивальная с/к 0,10 кг.шт. нарезка (лоток с ср.защ.атм.)  СПК</v>
          </cell>
          <cell r="F394">
            <v>2</v>
          </cell>
        </row>
        <row r="395">
          <cell r="A395" t="str">
            <v>Фирменная с/к 200 гр. срез "Эликатессе" термоформ.пак.  СПК</v>
          </cell>
          <cell r="D395">
            <v>491</v>
          </cell>
          <cell r="F395">
            <v>491</v>
          </cell>
        </row>
        <row r="396">
          <cell r="A396" t="str">
            <v>Фуэт с/в "Эликатессе" 160 гр.шт.  СПК</v>
          </cell>
          <cell r="D396">
            <v>592</v>
          </cell>
          <cell r="F396">
            <v>592</v>
          </cell>
        </row>
        <row r="397">
          <cell r="A397" t="str">
            <v>Хинкали Классические ТМ Зареченские ВЕС ПОКОМ</v>
          </cell>
          <cell r="F397">
            <v>65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2</v>
          </cell>
          <cell r="F398">
            <v>507</v>
          </cell>
        </row>
        <row r="399">
          <cell r="A399" t="str">
            <v>Хотстеры с сыром 0,25кг ТМ Горячая штучка  ПОКОМ</v>
          </cell>
          <cell r="D399">
            <v>5</v>
          </cell>
          <cell r="F399">
            <v>766</v>
          </cell>
        </row>
        <row r="400">
          <cell r="A400" t="str">
            <v>Хотстеры ТМ Горячая штучка ТС Хотстеры 0,25 кг зам  ПОКОМ</v>
          </cell>
          <cell r="D400">
            <v>2622</v>
          </cell>
          <cell r="F400">
            <v>5163</v>
          </cell>
        </row>
        <row r="401">
          <cell r="A401" t="str">
            <v>Хрустипай с ветчиной и сыром ТМ Горячая штучка флоу-пак 0,07 кг. ПОКОМ</v>
          </cell>
          <cell r="F401">
            <v>414</v>
          </cell>
        </row>
        <row r="402">
          <cell r="A402" t="str">
            <v>Хрустипай спелая вишня ТМ Горячая штучка флоу-пак 0,07 кг. ПОКОМ</v>
          </cell>
          <cell r="F402">
            <v>293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803</v>
          </cell>
        </row>
        <row r="404">
          <cell r="A404" t="str">
            <v>Хрустящие крылышки ТМ Горячая штучка 0,3 кг зам  ПОКОМ</v>
          </cell>
          <cell r="D404">
            <v>5</v>
          </cell>
          <cell r="F404">
            <v>736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</v>
          </cell>
        </row>
        <row r="406">
          <cell r="A406" t="str">
            <v>Чебупай сладкая клубника 0,2кг ТМ Горячая штучка  ПОКОМ</v>
          </cell>
          <cell r="F406">
            <v>13</v>
          </cell>
        </row>
        <row r="407">
          <cell r="A407" t="str">
            <v>Чебупай сочное яблоко ТМ Горячая штучка 0,2 кг зам.  ПОКОМ</v>
          </cell>
          <cell r="F407">
            <v>24</v>
          </cell>
        </row>
        <row r="408">
          <cell r="A408" t="str">
            <v>Чебупай спелая вишня ТМ Горячая штучка 0,2 кг зам.  ПОКОМ</v>
          </cell>
          <cell r="F408">
            <v>24</v>
          </cell>
        </row>
        <row r="409">
          <cell r="A409" t="str">
            <v>Чебупели Foodgital 0,25кг ТМ Горячая штучка  ПОКОМ</v>
          </cell>
          <cell r="F409">
            <v>18</v>
          </cell>
        </row>
        <row r="410">
          <cell r="A410" t="str">
            <v>Чебупели Курочка гриль ТМ Горячая штучка, 0,3 кг зам  ПОКОМ</v>
          </cell>
          <cell r="F410">
            <v>329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4257</v>
          </cell>
          <cell r="F411">
            <v>6488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4963</v>
          </cell>
          <cell r="F412">
            <v>9648</v>
          </cell>
        </row>
        <row r="413">
          <cell r="A413" t="str">
            <v>Чебуреки Мясные вес 2,7 кг ТМ Зареченские ВЕС ПОКОМ</v>
          </cell>
          <cell r="F413">
            <v>32.401000000000003</v>
          </cell>
        </row>
        <row r="414">
          <cell r="A414" t="str">
            <v>Чебуреки сочные ВЕС ТМ Зареченские  ПОКОМ</v>
          </cell>
          <cell r="F414">
            <v>492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130</v>
          </cell>
          <cell r="F415">
            <v>130</v>
          </cell>
        </row>
        <row r="416">
          <cell r="A416" t="str">
            <v>Эликапреза с/в "Эликатессе" 85 гр.шт. нарезка (лоток с ср.защ.атм.)  СПК</v>
          </cell>
          <cell r="D416">
            <v>141</v>
          </cell>
          <cell r="F416">
            <v>143</v>
          </cell>
        </row>
        <row r="417">
          <cell r="A417" t="str">
            <v>Юбилейная с/к 0,10 кг.шт. нарезка (лоток с ср.защ.атм.)  СПК</v>
          </cell>
          <cell r="D417">
            <v>44</v>
          </cell>
          <cell r="F417">
            <v>44</v>
          </cell>
        </row>
        <row r="418">
          <cell r="A418" t="str">
            <v>Юбилейная с/к 0,235 кг.шт.  СПК</v>
          </cell>
          <cell r="D418">
            <v>1089</v>
          </cell>
          <cell r="F418">
            <v>1089</v>
          </cell>
        </row>
        <row r="419">
          <cell r="A419" t="str">
            <v>Юбилейная с/к термоус.пак.  СПК</v>
          </cell>
          <cell r="D419">
            <v>9</v>
          </cell>
          <cell r="F419">
            <v>9</v>
          </cell>
        </row>
        <row r="420">
          <cell r="A420" t="str">
            <v>Итого</v>
          </cell>
          <cell r="D420">
            <v>242487.851</v>
          </cell>
          <cell r="F420">
            <v>461971.5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29.12.2024 - 30.12.2024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74.272999999999996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48.347999999999999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129.59200000000001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18.538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648.72199999999998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37.338000000000001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181.48500000000001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63.57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21.843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14.16</v>
          </cell>
        </row>
        <row r="28">
          <cell r="A28" t="str">
            <v xml:space="preserve"> 240  Колбаса Салями охотничья, ВЕС. ПОКОМ</v>
          </cell>
          <cell r="D28">
            <v>5.3630000000000004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64.756</v>
          </cell>
        </row>
        <row r="30">
          <cell r="A30" t="str">
            <v xml:space="preserve"> 247  Сардельки Нежные, ВЕС.  ПОКОМ</v>
          </cell>
          <cell r="D30">
            <v>7.46</v>
          </cell>
        </row>
        <row r="31">
          <cell r="A31" t="str">
            <v xml:space="preserve"> 248  Сардельки Сочные ТМ Особый рецепт,   ПОКОМ</v>
          </cell>
          <cell r="D31">
            <v>6.8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84.828000000000003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4.149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2.5979999999999999</v>
          </cell>
        </row>
        <row r="35">
          <cell r="A35" t="str">
            <v xml:space="preserve"> 263  Шпикачки Стародворские, ВЕС.  ПОКОМ</v>
          </cell>
          <cell r="D35">
            <v>2.69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6.4619999999999997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3.64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166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815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2430</v>
          </cell>
        </row>
        <row r="42">
          <cell r="A42" t="str">
            <v xml:space="preserve"> 283  Сосиски Сочинки, ВЕС, ТМ Стародворье ПОКОМ</v>
          </cell>
          <cell r="D42">
            <v>35.520000000000003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83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34.789000000000001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9.5549999999999997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6.5250000000000004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130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195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92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48.167999999999999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79.052999999999997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10.513999999999999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507.93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492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1215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126.676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</v>
          </cell>
        </row>
        <row r="64">
          <cell r="A64" t="str">
            <v xml:space="preserve"> 335  Колбаса Сливушка ТМ Вязанка. ВЕС.  ПОКОМ </v>
          </cell>
          <cell r="D64">
            <v>50.356999999999999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1045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55.287999999999997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20.399999999999999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71.078999999999994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57.264000000000003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6.83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54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55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176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3084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14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10.15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1.6850000000000001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26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62.569000000000003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238.39599999999999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1066.961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515.40300000000002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7.3529999999999998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35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1</v>
          </cell>
        </row>
        <row r="98">
          <cell r="A98" t="str">
            <v xml:space="preserve"> 491  Колбаса Филейская Рубленая ТМ Вязанка  0,3 кг. срез.  ПОКОМ</v>
          </cell>
          <cell r="D98">
            <v>1</v>
          </cell>
        </row>
        <row r="99">
          <cell r="A99" t="str">
            <v xml:space="preserve"> 492  Колбаса Салями Филейская 0,3кг ТМ Вязанка  ПОКОМ</v>
          </cell>
          <cell r="D99">
            <v>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53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53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68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32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2.76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21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1146 Ароматная с/к в/у ОСТАНКИНО</v>
          </cell>
          <cell r="D107">
            <v>3.53</v>
          </cell>
        </row>
        <row r="108">
          <cell r="A108" t="str">
            <v>3215 ВЕТЧ.МЯСНАЯ Папа может п/о 0.4кг 8шт.    ОСТАНКИНО</v>
          </cell>
          <cell r="D108">
            <v>32</v>
          </cell>
        </row>
        <row r="109">
          <cell r="A109" t="str">
            <v>3680 ПРЕСИЖН с/к дек. спец мгс ОСТАНКИНО</v>
          </cell>
          <cell r="D109">
            <v>4.4249999999999998</v>
          </cell>
        </row>
        <row r="110">
          <cell r="A110" t="str">
            <v>3684 ПРЕСИЖН с/к в/у 1/250 8шт.   ОСТАНКИНО</v>
          </cell>
          <cell r="D110">
            <v>12</v>
          </cell>
        </row>
        <row r="111">
          <cell r="A111" t="str">
            <v>4063 МЯСНАЯ Папа может вар п/о_Л   ОСТАНКИНО</v>
          </cell>
          <cell r="D111">
            <v>248.905</v>
          </cell>
        </row>
        <row r="112">
          <cell r="A112" t="str">
            <v>4117 ЭКСТРА Папа может с/к в/у_Л   ОСТАНКИНО</v>
          </cell>
          <cell r="D112">
            <v>8.0510000000000002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4.0469999999999997</v>
          </cell>
        </row>
        <row r="114">
          <cell r="A114" t="str">
            <v>4691 ШЕЙКА КОПЧЕНАЯ к/в мл/к в/у 300*6  ОСТАНКИНО</v>
          </cell>
          <cell r="D114">
            <v>13</v>
          </cell>
        </row>
        <row r="115">
          <cell r="A115" t="str">
            <v>4786 КОЛБ.СНЭКИ Папа может в/к мгс 1/70_5  ОСТАНКИНО</v>
          </cell>
          <cell r="D115">
            <v>5</v>
          </cell>
        </row>
        <row r="116">
          <cell r="A116" t="str">
            <v>4813 ФИЛЕЙНАЯ Папа может вар п/о_Л   ОСТАНКИНО</v>
          </cell>
          <cell r="D116">
            <v>84.123000000000005</v>
          </cell>
        </row>
        <row r="117">
          <cell r="A117" t="str">
            <v>4993 САЛЯМИ ИТАЛЬЯНСКАЯ с/к в/у 1/250*8_120c ОСТАНКИНО</v>
          </cell>
          <cell r="D117">
            <v>63</v>
          </cell>
        </row>
        <row r="118">
          <cell r="A118" t="str">
            <v>5246 ДОКТОРСКАЯ ПРЕМИУМ вар б/о мгс_30с ОСТАНКИНО</v>
          </cell>
          <cell r="D118">
            <v>12.035</v>
          </cell>
        </row>
        <row r="119">
          <cell r="A119" t="str">
            <v>5341 СЕРВЕЛАТ ОХОТНИЧИЙ в/к в/у  ОСТАНКИНО</v>
          </cell>
          <cell r="D119">
            <v>63.482999999999997</v>
          </cell>
        </row>
        <row r="120">
          <cell r="A120" t="str">
            <v>5483 ЭКСТРА Папа может с/к в/у 1/250 8шт.   ОСТАНКИНО</v>
          </cell>
          <cell r="D120">
            <v>84</v>
          </cell>
        </row>
        <row r="121">
          <cell r="A121" t="str">
            <v>5544 Сервелат Финский в/к в/у_45с НОВАЯ ОСТАНКИНО</v>
          </cell>
          <cell r="D121">
            <v>228.136</v>
          </cell>
        </row>
        <row r="122">
          <cell r="A122" t="str">
            <v>5679 САЛЯМИ ИТАЛЬЯНСКАЯ с/к в/у 1/150_60с ОСТАНКИНО</v>
          </cell>
          <cell r="D122">
            <v>2</v>
          </cell>
        </row>
        <row r="123">
          <cell r="A123" t="str">
            <v>5682 САЛЯМИ МЕЛКОЗЕРНЕНАЯ с/к в/у 1/120_60с   ОСТАНКИНО</v>
          </cell>
          <cell r="D123">
            <v>134</v>
          </cell>
        </row>
        <row r="124">
          <cell r="A124" t="str">
            <v>5698 СЫТНЫЕ Папа может сар б/о мгс 1*3_Маяк  ОСТАНКИНО</v>
          </cell>
          <cell r="D124">
            <v>9.0470000000000006</v>
          </cell>
        </row>
        <row r="125">
          <cell r="A125" t="str">
            <v>5706 АРОМАТНАЯ Папа может с/к в/у 1/250 8шт.  ОСТАНКИНО</v>
          </cell>
          <cell r="D125">
            <v>69</v>
          </cell>
        </row>
        <row r="126">
          <cell r="A126" t="str">
            <v>5708 ПОСОЛЬСКАЯ Папа может с/к в/у ОСТАНКИНО</v>
          </cell>
          <cell r="D126">
            <v>21.175000000000001</v>
          </cell>
        </row>
        <row r="127">
          <cell r="A127" t="str">
            <v>5851 ЭКСТРА Папа может вар п/о   ОСТАНКИНО</v>
          </cell>
          <cell r="D127">
            <v>97.35</v>
          </cell>
        </row>
        <row r="128">
          <cell r="A128" t="str">
            <v>5931 ОХОТНИЧЬЯ Папа может с/к в/у 1/220 8шт.   ОСТАНКИНО</v>
          </cell>
          <cell r="D128">
            <v>116</v>
          </cell>
        </row>
        <row r="129">
          <cell r="A129" t="str">
            <v>6158 ВРЕМЯ ОЛИВЬЕ Папа может вар п/о 0.4кг   ОСТАНКИНО</v>
          </cell>
          <cell r="D129">
            <v>312</v>
          </cell>
        </row>
        <row r="130">
          <cell r="A130" t="str">
            <v>6159 ВРЕМЯ ОЛИВЬЕ.Папа может вар п/о ОСТАНКИНО</v>
          </cell>
          <cell r="D130">
            <v>2.7280000000000002</v>
          </cell>
        </row>
        <row r="131">
          <cell r="A131" t="str">
            <v>6200 ГРУДИНКА ПРЕМИУМ к/в мл/к в/у 0.3кг  ОСТАНКИНО</v>
          </cell>
          <cell r="D131">
            <v>74</v>
          </cell>
        </row>
        <row r="132">
          <cell r="A132" t="str">
            <v>6201 ГРУДИНКА ПРЕМИУМ к/в с/н в/у 1/150 8 шт ОСТАНКИНО</v>
          </cell>
          <cell r="D132">
            <v>7</v>
          </cell>
        </row>
        <row r="133">
          <cell r="A133" t="str">
            <v>6206 СВИНИНА ПО-ДОМАШНЕМУ к/в мл/к в/у 0.3кг  ОСТАНКИНО</v>
          </cell>
          <cell r="D133">
            <v>68</v>
          </cell>
        </row>
        <row r="134">
          <cell r="A134" t="str">
            <v>6221 НЕАПОЛИТАНСКИЙ ДУЭТ с/к с/н мгс 1/90  ОСТАНКИНО</v>
          </cell>
          <cell r="D134">
            <v>17</v>
          </cell>
        </row>
        <row r="135">
          <cell r="A135" t="str">
            <v>6222 ИТАЛЬЯНСКОЕ АССОРТИ с/в с/н мгс 1/90 ОСТАНКИНО</v>
          </cell>
          <cell r="D135">
            <v>19</v>
          </cell>
        </row>
        <row r="136">
          <cell r="A136" t="str">
            <v>6228 МЯСНОЕ АССОРТИ к/з с/н мгс 1/90 10шт.  ОСТАНКИНО</v>
          </cell>
          <cell r="D136">
            <v>72</v>
          </cell>
        </row>
        <row r="137">
          <cell r="A137" t="str">
            <v>6247 ДОМАШНЯЯ Папа может вар п/о 0,4кг 8шт.  ОСТАНКИНО</v>
          </cell>
          <cell r="D137">
            <v>16</v>
          </cell>
        </row>
        <row r="138">
          <cell r="A138" t="str">
            <v>6268 ГОВЯЖЬЯ Папа может вар п/о 0,4кг 8 шт.  ОСТАНКИНО</v>
          </cell>
          <cell r="D138">
            <v>78</v>
          </cell>
        </row>
        <row r="139">
          <cell r="A139" t="str">
            <v>6279 КОРЕЙКА ПО-ОСТ.к/в в/с с/н в/у 1/150_45с  ОСТАНКИНО</v>
          </cell>
          <cell r="D139">
            <v>17</v>
          </cell>
        </row>
        <row r="140">
          <cell r="A140" t="str">
            <v>6303 МЯСНЫЕ Папа может сос п/о мгс 1.5*3  ОСТАНКИНО</v>
          </cell>
          <cell r="D140">
            <v>6.37</v>
          </cell>
        </row>
        <row r="141">
          <cell r="A141" t="str">
            <v>6324 ДОКТОРСКАЯ ГОСТ вар п/о 0.4кг 8шт.  ОСТАНКИНО</v>
          </cell>
          <cell r="D141">
            <v>30</v>
          </cell>
        </row>
        <row r="142">
          <cell r="A142" t="str">
            <v>6325 ДОКТОРСКАЯ ПРЕМИУМ вар п/о 0.4кг 8шт.  ОСТАНКИНО</v>
          </cell>
          <cell r="D142">
            <v>30</v>
          </cell>
        </row>
        <row r="143">
          <cell r="A143" t="str">
            <v>6333 МЯСНАЯ Папа может вар п/о 0.4кг 8шт.  ОСТАНКИНО</v>
          </cell>
          <cell r="D143">
            <v>1806</v>
          </cell>
        </row>
        <row r="144">
          <cell r="A144" t="str">
            <v>6340 ДОМАШНИЙ РЕЦЕПТ Коровино 0.5кг 8шт.  ОСТАНКИНО</v>
          </cell>
          <cell r="D144">
            <v>52</v>
          </cell>
        </row>
        <row r="145">
          <cell r="A145" t="str">
            <v>6353 ЭКСТРА Папа может вар п/о 0.4кг 8шт.  ОСТАНКИНО</v>
          </cell>
          <cell r="D145">
            <v>149</v>
          </cell>
        </row>
        <row r="146">
          <cell r="A146" t="str">
            <v>6392 ФИЛЕЙНАЯ Папа может вар п/о 0.4кг. ОСТАНКИНО</v>
          </cell>
          <cell r="D146">
            <v>812</v>
          </cell>
        </row>
        <row r="147">
          <cell r="A147" t="str">
            <v>6426 КЛАССИЧЕСКАЯ ПМ вар п/о 0.3кг 8шт.  ОСТАНКИНО</v>
          </cell>
          <cell r="D147">
            <v>84</v>
          </cell>
        </row>
        <row r="148">
          <cell r="A148" t="str">
            <v>6448 СВИНИНА МАДЕРА с/к с/н в/у 1/100 10шт.   ОСТАНКИНО</v>
          </cell>
          <cell r="D148">
            <v>20</v>
          </cell>
        </row>
        <row r="149">
          <cell r="A149" t="str">
            <v>6453 ЭКСТРА Папа может с/к с/н в/у 1/100 14шт.   ОСТАНКИНО</v>
          </cell>
          <cell r="D149">
            <v>119</v>
          </cell>
        </row>
        <row r="150">
          <cell r="A150" t="str">
            <v>6454 АРОМАТНАЯ с/к с/н в/у 1/100 14шт.  ОСТАНКИНО</v>
          </cell>
          <cell r="D150">
            <v>158</v>
          </cell>
        </row>
        <row r="151">
          <cell r="A151" t="str">
            <v>6470 ВЕТЧ.МРАМОРНАЯ в/у_45с  ОСТАНКИНО</v>
          </cell>
          <cell r="D151">
            <v>2.3450000000000002</v>
          </cell>
        </row>
        <row r="152">
          <cell r="A152" t="str">
            <v>6492 ШПИК С ЧЕСНОК.И ПЕРЦЕМ к/в в/у 0.3кг_45c  ОСТАНКИНО</v>
          </cell>
          <cell r="D152">
            <v>4</v>
          </cell>
        </row>
        <row r="153">
          <cell r="A153" t="str">
            <v>6495 ВЕТЧ.МРАМОРНАЯ в/у срез 0.3кг 6шт_45с  ОСТАНКИНО</v>
          </cell>
          <cell r="D153">
            <v>29</v>
          </cell>
        </row>
        <row r="154">
          <cell r="A154" t="str">
            <v>6527 ШПИКАЧКИ СОЧНЫЕ ПМ сар б/о мгс 1*3 45с ОСТАНКИНО</v>
          </cell>
          <cell r="D154">
            <v>17.872</v>
          </cell>
        </row>
        <row r="155">
          <cell r="A155" t="str">
            <v>6586 МРАМОРНАЯ И БАЛЫКОВАЯ в/к с/н мгс 1/90 ОСТАНКИНО</v>
          </cell>
          <cell r="D155">
            <v>16</v>
          </cell>
        </row>
        <row r="156">
          <cell r="A156" t="str">
            <v>6653 ШПИКАЧКИ СОЧНЫЕ С БЕКОНОМ п/о мгс 0.3кг. ОСТАНКИНО</v>
          </cell>
          <cell r="D156">
            <v>3</v>
          </cell>
        </row>
        <row r="157">
          <cell r="A157" t="str">
            <v>6666 БОЯНСКАЯ Папа может п/к в/у 0,28кг 8 шт. ОСТАНКИНО</v>
          </cell>
          <cell r="D157">
            <v>76</v>
          </cell>
        </row>
        <row r="158">
          <cell r="A158" t="str">
            <v>6683 СЕРВЕЛАТ ЗЕРНИСТЫЙ ПМ в/к в/у 0,35кг  ОСТАНКИНО</v>
          </cell>
          <cell r="D158">
            <v>289</v>
          </cell>
        </row>
        <row r="159">
          <cell r="A159" t="str">
            <v>6684 СЕРВЕЛАТ КАРЕЛЬСКИЙ ПМ в/к в/у 0.28кг  ОСТАНКИНО</v>
          </cell>
          <cell r="D159">
            <v>263</v>
          </cell>
        </row>
        <row r="160">
          <cell r="A160" t="str">
            <v>6689 СЕРВЕЛАТ ОХОТНИЧИЙ ПМ в/к в/у 0,35кг 8шт  ОСТАНКИНО</v>
          </cell>
          <cell r="D160">
            <v>855</v>
          </cell>
        </row>
        <row r="161">
          <cell r="A161" t="str">
            <v>6697 СЕРВЕЛАТ ФИНСКИЙ ПМ в/к в/у 0,35кг 8шт.  ОСТАНКИНО</v>
          </cell>
          <cell r="D161">
            <v>1279</v>
          </cell>
        </row>
        <row r="162">
          <cell r="A162" t="str">
            <v>6713 СОЧНЫЙ ГРИЛЬ ПМ сос п/о мгс 0.41кг 8шт.  ОСТАНКИНО</v>
          </cell>
          <cell r="D162">
            <v>83</v>
          </cell>
        </row>
        <row r="163">
          <cell r="A163" t="str">
            <v>6722 СОЧНЫЕ ПМ сос п/о мгс 0,41кг 10шт.  ОСТАНКИНО</v>
          </cell>
          <cell r="D163">
            <v>1059</v>
          </cell>
        </row>
        <row r="164">
          <cell r="A164" t="str">
            <v>6726 СЛИВОЧНЫЕ ПМ сос п/о мгс 0.41кг 10шт.  ОСТАНКИНО</v>
          </cell>
          <cell r="D164">
            <v>297</v>
          </cell>
        </row>
        <row r="165">
          <cell r="A165" t="str">
            <v>6762 СЛИВОЧНЫЕ сос ц/о мгс 0.41кг 8шт.  ОСТАНКИНО</v>
          </cell>
          <cell r="D165">
            <v>17</v>
          </cell>
        </row>
        <row r="166">
          <cell r="A166" t="str">
            <v>6765 РУБЛЕНЫЕ сос ц/о мгс 0.36кг 6шт.  ОСТАНКИНО</v>
          </cell>
          <cell r="D166">
            <v>68</v>
          </cell>
        </row>
        <row r="167">
          <cell r="A167" t="str">
            <v>6768 С СЫРОМ сос ц/о мгс 0.41кг 6шт.  ОСТАНКИНО</v>
          </cell>
          <cell r="D167">
            <v>6</v>
          </cell>
        </row>
        <row r="168">
          <cell r="A168" t="str">
            <v>6773 САЛЯМИ Папа может п/к в/у 0,28кг 8шт.  ОСТАНКИНО</v>
          </cell>
          <cell r="D168">
            <v>20</v>
          </cell>
        </row>
        <row r="169">
          <cell r="A169" t="str">
            <v>6777 МЯСНЫЕ С ГОВЯДИНОЙ ПМ сос п/о мгс 0.4кг  ОСТАНКИНО</v>
          </cell>
          <cell r="D169">
            <v>111</v>
          </cell>
        </row>
        <row r="170">
          <cell r="A170" t="str">
            <v>6785 ВЕНСКАЯ САЛЯМИ п/к в/у 0.33кг 8шт.  ОСТАНКИНО</v>
          </cell>
          <cell r="D170">
            <v>15</v>
          </cell>
        </row>
        <row r="171">
          <cell r="A171" t="str">
            <v>6787 СЕРВЕЛАТ КРЕМЛЕВСКИЙ в/к в/у 0,33кг 8шт.  ОСТАНКИНО</v>
          </cell>
          <cell r="D171">
            <v>36</v>
          </cell>
        </row>
        <row r="172">
          <cell r="A172" t="str">
            <v>6791 СЕРВЕЛАТ ПРЕМИУМ в/к в/у 0,33кг 8шт.  ОСТАНКИНО</v>
          </cell>
          <cell r="D172">
            <v>13</v>
          </cell>
        </row>
        <row r="173">
          <cell r="A173" t="str">
            <v>6793 БАЛЫКОВАЯ в/к в/у 0,33кг 8шт.  ОСТАНКИНО</v>
          </cell>
          <cell r="D173">
            <v>62</v>
          </cell>
        </row>
        <row r="174">
          <cell r="A174" t="str">
            <v>6794 БАЛЫКОВАЯ в/к в/у  ОСТАНКИНО</v>
          </cell>
          <cell r="D174">
            <v>0.66600000000000004</v>
          </cell>
        </row>
        <row r="175">
          <cell r="A175" t="str">
            <v>6795 ОСТАНКИНСКАЯ в/к в/у 0,33кг 8шт.  ОСТАНКИНО</v>
          </cell>
          <cell r="D175">
            <v>8</v>
          </cell>
        </row>
        <row r="176">
          <cell r="A176" t="str">
            <v>6801 ОСТАНКИНСКАЯ вар п/о 0.4кг 8шт.  ОСТАНКИНО</v>
          </cell>
          <cell r="D176">
            <v>5</v>
          </cell>
        </row>
        <row r="177">
          <cell r="A177" t="str">
            <v>6807 СЕРВЕЛАТ ЕВРОПЕЙСКИЙ в/к в/у 0,33кг 8шт.  ОСТАНКИНО</v>
          </cell>
          <cell r="D177">
            <v>2</v>
          </cell>
        </row>
        <row r="178">
          <cell r="A178" t="str">
            <v>6829 МОЛОЧНЫЕ КЛАССИЧЕСКИЕ сос п/о мгс 2*4_С  ОСТАНКИНО</v>
          </cell>
          <cell r="D178">
            <v>61.305999999999997</v>
          </cell>
        </row>
        <row r="179">
          <cell r="A179" t="str">
            <v>6837 ФИЛЕЙНЫЕ Папа Может сос ц/о мгс 0.4кг  ОСТАНКИНО</v>
          </cell>
          <cell r="D179">
            <v>282</v>
          </cell>
        </row>
        <row r="180">
          <cell r="A180" t="str">
            <v>6842 ДЫМОВИЦА ИЗ ОКОРОКА к/в мл/к в/у 0,3кг  ОСТАНКИНО</v>
          </cell>
          <cell r="D180">
            <v>7</v>
          </cell>
        </row>
        <row r="181">
          <cell r="A181" t="str">
            <v>6852 МОЛОЧНЫЕ ПРЕМИУМ ПМ сос п/о в/ у 1/350  ОСТАНКИНО</v>
          </cell>
          <cell r="D181">
            <v>117</v>
          </cell>
        </row>
        <row r="182">
          <cell r="A182" t="str">
            <v>6854 МОЛОЧНЫЕ ПРЕМИУМ ПМ сос п/о мгс 0.6кг  ОСТАНКИНО</v>
          </cell>
          <cell r="D182">
            <v>2</v>
          </cell>
        </row>
        <row r="183">
          <cell r="A183" t="str">
            <v>6861 ДОМАШНИЙ РЕЦЕПТ Коровино вар п/о  ОСТАНКИНО</v>
          </cell>
          <cell r="D183">
            <v>52.463999999999999</v>
          </cell>
        </row>
        <row r="184">
          <cell r="A184" t="str">
            <v>6866 ВЕТЧ.НЕЖНАЯ Коровино п/о_Маяк  ОСТАНКИНО</v>
          </cell>
          <cell r="D184">
            <v>17.954999999999998</v>
          </cell>
        </row>
        <row r="185">
          <cell r="A185" t="str">
            <v>6869 С ГОВЯДИНОЙ СН сос п/о мгс 1кг 6шт.  ОСТАНКИНО</v>
          </cell>
          <cell r="D185">
            <v>7</v>
          </cell>
        </row>
        <row r="186">
          <cell r="A186" t="str">
            <v>6909 ДЛЯ ДЕТЕЙ сос п/о мгс 0.33кг 8шт.  ОСТАНКИНО</v>
          </cell>
          <cell r="D186">
            <v>8</v>
          </cell>
        </row>
        <row r="187">
          <cell r="A187" t="str">
            <v>6919 БЕКОН с/к с/н в/у 1/180 10шт.  ОСТАНКИНО</v>
          </cell>
          <cell r="D187">
            <v>10</v>
          </cell>
        </row>
        <row r="188">
          <cell r="A188" t="str">
            <v>6921 БЕКОН Папа может с/к с/н в/у 1/140 10шт  ОСТАНКИНО</v>
          </cell>
          <cell r="D188">
            <v>25</v>
          </cell>
        </row>
        <row r="189">
          <cell r="A189" t="str">
            <v>6948 МОЛОЧНЫЕ ПРЕМИУМ.ПМ сос п/о мгс 1,5*4 Останкино</v>
          </cell>
          <cell r="D189">
            <v>13.96</v>
          </cell>
        </row>
        <row r="190">
          <cell r="A190" t="str">
            <v>6951 СЛИВОЧНЫЕ Папа может сос п/о мгс 1.5*4  ОСТАНКИНО</v>
          </cell>
          <cell r="D190">
            <v>1.5620000000000001</v>
          </cell>
        </row>
        <row r="191">
          <cell r="A191" t="str">
            <v>6955 СОЧНЫЕ Папа может сос п/о мгс1.5*4_А Останкино</v>
          </cell>
          <cell r="D191">
            <v>147.84200000000001</v>
          </cell>
        </row>
        <row r="192">
          <cell r="A192" t="str">
            <v>7045 БЕКОН Папа может с/к с/н в/у 1/250 7 шт ОСТАНКИНО</v>
          </cell>
          <cell r="D192">
            <v>26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11</v>
          </cell>
        </row>
        <row r="195">
          <cell r="A195" t="str">
            <v>БОНУС ДОМАШНИЙ РЕЦЕПТ Коровино вар п/о (5324)</v>
          </cell>
          <cell r="D195">
            <v>9.82</v>
          </cell>
        </row>
        <row r="196">
          <cell r="A196" t="str">
            <v>БОНУС СОЧНЫЕ Папа может сос п/о мгс 1.5*4 (6954)  ОСТАНКИНО</v>
          </cell>
          <cell r="D196">
            <v>7.734</v>
          </cell>
        </row>
        <row r="197">
          <cell r="A197" t="str">
            <v>БОНУС СОЧНЫЕ сос п/о мгс 0.41кг_UZ (6087)  ОСТАНКИНО</v>
          </cell>
          <cell r="D197">
            <v>10</v>
          </cell>
        </row>
        <row r="198">
          <cell r="A198" t="str">
            <v>БОНУС_ 457  Колбаса Молочная ТМ Особый рецепт ВЕС большой батон  ПОКОМ</v>
          </cell>
          <cell r="D198">
            <v>80.001000000000005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96</v>
          </cell>
        </row>
        <row r="200">
          <cell r="A200" t="str">
            <v>БОНУС_Колбаса вареная Филейская ТМ Вязанка. ВЕС  ПОКОМ</v>
          </cell>
          <cell r="D200">
            <v>37.94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31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29</v>
          </cell>
        </row>
        <row r="203">
          <cell r="A203" t="str">
            <v>Вацлавская п/к (черева) 390 гр.шт. термоус.пак  СПК</v>
          </cell>
          <cell r="D203">
            <v>4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91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2069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2370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105</v>
          </cell>
        </row>
        <row r="208">
          <cell r="A208" t="str">
            <v>Гуцульская с/к "КолбасГрад" 160 гр.шт. термоус. пак  СПК</v>
          </cell>
          <cell r="D208">
            <v>4</v>
          </cell>
        </row>
        <row r="209">
          <cell r="A209" t="str">
            <v>Дельгаро с/в "Эликатессе" 140 гр.шт.  СПК</v>
          </cell>
          <cell r="D209">
            <v>17</v>
          </cell>
        </row>
        <row r="210">
          <cell r="A210" t="str">
            <v>Докторская вареная в/с 0,47 кг шт.  СПК</v>
          </cell>
          <cell r="D210">
            <v>3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1</v>
          </cell>
        </row>
        <row r="212">
          <cell r="A212" t="str">
            <v>ЖАР-ладушки с мясом 0,2кг ТМ Стародворье  ПОКОМ</v>
          </cell>
          <cell r="D212">
            <v>41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Классическая с/к 80 гр.шт.нар. (лоток с ср.защ.атм.)  СПК</v>
          </cell>
          <cell r="D214">
            <v>2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63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69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10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56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2014</v>
          </cell>
        </row>
        <row r="220">
          <cell r="A220" t="str">
            <v>Ла Фаворте с/в "Эликатессе" 140 гр.шт.  СПК</v>
          </cell>
          <cell r="D220">
            <v>28</v>
          </cell>
        </row>
        <row r="221">
          <cell r="A221" t="str">
            <v>Мини-пицца с ветчиной и сыром 0,3кг ТМ Зареченские  ПОКОМ</v>
          </cell>
          <cell r="D221">
            <v>3</v>
          </cell>
        </row>
        <row r="222">
          <cell r="A222" t="str">
            <v>Мини-сосиски в тесте 3,7кг ВЕС заморож. ТМ Зареченские  ПОКОМ</v>
          </cell>
          <cell r="D222">
            <v>3.7</v>
          </cell>
        </row>
        <row r="223">
          <cell r="A223" t="str">
            <v>Мини-чебуречки с мясом ВЕС 5,5кг ТМ Зареченские  ПОКОМ</v>
          </cell>
          <cell r="D223">
            <v>5.5</v>
          </cell>
        </row>
        <row r="224">
          <cell r="A224" t="str">
            <v>Мини-шарики с курочкой и сыром ТМ Зареченские ВЕС  ПОКОМ</v>
          </cell>
          <cell r="D224">
            <v>3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438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199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373</v>
          </cell>
        </row>
        <row r="228">
          <cell r="A228" t="str">
            <v>Наггетсы с куриным филе и сыром ТМ Вязанка 0,25 кг ПОКОМ</v>
          </cell>
          <cell r="D228">
            <v>71</v>
          </cell>
        </row>
        <row r="229">
          <cell r="A229" t="str">
            <v>Наггетсы Хрустящие 0,3кг ТМ Зареченские  ПОКОМ</v>
          </cell>
          <cell r="D229">
            <v>2</v>
          </cell>
        </row>
        <row r="230">
          <cell r="A230" t="str">
            <v>Наггетсы Хрустящие ТМ Зареченские. ВЕС ПОКОМ</v>
          </cell>
          <cell r="D230">
            <v>72</v>
          </cell>
        </row>
        <row r="231">
          <cell r="A231" t="str">
            <v>Оригинальная с перцем с/к  СПК</v>
          </cell>
          <cell r="D231">
            <v>41.704999999999998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44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3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12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63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13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78</v>
          </cell>
        </row>
        <row r="238">
          <cell r="A238" t="str">
            <v>Пельмени Бигбули с мясом, Горячая штучка 0,9кг  ПОКОМ</v>
          </cell>
          <cell r="D238">
            <v>1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20</v>
          </cell>
        </row>
        <row r="240">
          <cell r="A240" t="str">
            <v>Пельмени Бигбули со сливочным маслом ТМ Горячая штучка, флоу-пак сфера 0,4. ПОКОМ</v>
          </cell>
          <cell r="D240">
            <v>8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66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42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4</v>
          </cell>
        </row>
        <row r="244">
          <cell r="A244" t="str">
            <v>Пельмени Бульмени с говядиной и свининой Наваристые 2,7кг Горячая штучка ВЕС  ПОКОМ</v>
          </cell>
          <cell r="D244">
            <v>2.7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70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89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202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24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341</v>
          </cell>
        </row>
        <row r="250">
          <cell r="A250" t="str">
            <v>Пельмени Домашние со сливочным маслом 0,7кг, сфера ТМ Зареченские  ПОКОМ</v>
          </cell>
          <cell r="D250">
            <v>2</v>
          </cell>
        </row>
        <row r="251">
          <cell r="A251" t="str">
            <v>Пельмени Медвежьи ушки с фермерскими сливками 0,7кг  ПОКОМ</v>
          </cell>
          <cell r="D251">
            <v>4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6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13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146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17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30</v>
          </cell>
        </row>
        <row r="258">
          <cell r="A258" t="str">
            <v>Пельмени Сочные сфера 0,8 кг ТМ Стародворье  ПОКОМ</v>
          </cell>
          <cell r="D258">
            <v>3</v>
          </cell>
        </row>
        <row r="259">
          <cell r="A259" t="str">
            <v>Пирожки с мясом 3,7кг ВЕС ТМ Зареченские  ПОКОМ</v>
          </cell>
          <cell r="D259">
            <v>11.1</v>
          </cell>
        </row>
        <row r="260">
          <cell r="A260" t="str">
            <v>Ричеза с/к 230 гр.шт.  СПК</v>
          </cell>
          <cell r="D260">
            <v>27</v>
          </cell>
        </row>
        <row r="261">
          <cell r="A261" t="str">
            <v>Сальчетти с/к 230 гр.шт.  СПК</v>
          </cell>
          <cell r="D261">
            <v>30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8</v>
          </cell>
        </row>
        <row r="263">
          <cell r="A263" t="str">
            <v>Салями с/к 100 гр.шт.нар. (лоток с ср.защ.атм.)  СПК</v>
          </cell>
          <cell r="D263">
            <v>12</v>
          </cell>
        </row>
        <row r="264">
          <cell r="A264" t="str">
            <v>Салями Трюфель с/в "Эликатессе" 0,16 кг.шт.  СПК</v>
          </cell>
          <cell r="D264">
            <v>67</v>
          </cell>
        </row>
        <row r="265">
          <cell r="A265" t="str">
            <v>Сардельки Докторские (черева) 400 гр.шт. (лоток с ср.защ.атм.) "Высокий вкус"  СПК</v>
          </cell>
          <cell r="D265">
            <v>5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3.988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4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22</v>
          </cell>
        </row>
        <row r="269">
          <cell r="A269" t="str">
            <v>Сибирская особая с/к 0,235 кг шт.  СПК</v>
          </cell>
          <cell r="D269">
            <v>27</v>
          </cell>
        </row>
        <row r="270">
          <cell r="A270" t="str">
            <v>Сосиски "Баварские" 0,36 кг.шт. вак.упак.  СПК</v>
          </cell>
          <cell r="D270">
            <v>5</v>
          </cell>
        </row>
        <row r="271">
          <cell r="A271" t="str">
            <v>Сочный мегачебурек ТМ Зареченские ВЕС ПОКОМ</v>
          </cell>
          <cell r="D271">
            <v>17.920000000000002</v>
          </cell>
        </row>
        <row r="272">
          <cell r="A272" t="str">
            <v>Торо Неро с/в "Эликатессе" 140 гр.шт.  СПК</v>
          </cell>
          <cell r="D272">
            <v>50</v>
          </cell>
        </row>
        <row r="273">
          <cell r="A273" t="str">
            <v>Фестивальная пора с/к 100 гр.шт.нар. (лоток с ср.защ.атм.)  СПК</v>
          </cell>
          <cell r="D273">
            <v>18</v>
          </cell>
        </row>
        <row r="274">
          <cell r="A274" t="str">
            <v>Фестивальная пора с/к 235 гр.шт.  СПК</v>
          </cell>
          <cell r="D274">
            <v>66</v>
          </cell>
        </row>
        <row r="275">
          <cell r="A275" t="str">
            <v>Фестивальная пора с/к термоус.пак  СПК</v>
          </cell>
          <cell r="D275">
            <v>2.8439999999999999</v>
          </cell>
        </row>
        <row r="276">
          <cell r="A276" t="str">
            <v>Фуэт с/в "Эликатессе" 160 гр.шт.  СПК</v>
          </cell>
          <cell r="D276">
            <v>59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29</v>
          </cell>
        </row>
        <row r="279">
          <cell r="A279" t="str">
            <v>Хотстеры с сыром 0,25кг ТМ Горячая штучка  ПОКОМ</v>
          </cell>
          <cell r="D279">
            <v>77</v>
          </cell>
        </row>
        <row r="280">
          <cell r="A280" t="str">
            <v>Хотстеры ТМ Горячая штучка ТС Хотстеры 0,25 кг зам  ПОКОМ</v>
          </cell>
          <cell r="D280">
            <v>1915</v>
          </cell>
        </row>
        <row r="281">
          <cell r="A281" t="str">
            <v>Хрустипай с ветчиной и сыром ТМ Горячая штучка флоу-пак 0,07 кг. ПОКОМ</v>
          </cell>
          <cell r="D281">
            <v>18</v>
          </cell>
        </row>
        <row r="282">
          <cell r="A282" t="str">
            <v>Хрустипай спелая вишня ТМ Горячая штучка флоу-пак 0,07 кг. ПОКОМ</v>
          </cell>
          <cell r="D282">
            <v>3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67</v>
          </cell>
        </row>
        <row r="284">
          <cell r="A284" t="str">
            <v>Хрустящие крылышки ТМ Горячая штучка 0,3 кг зам  ПОКОМ</v>
          </cell>
          <cell r="D284">
            <v>43</v>
          </cell>
        </row>
        <row r="285">
          <cell r="A285" t="str">
            <v>Хрустящие крылышки ТМ Зареченские ТС Зареченские продукты. ВЕС ПОКОМ</v>
          </cell>
          <cell r="D285">
            <v>1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3209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3821</v>
          </cell>
        </row>
        <row r="289">
          <cell r="A289" t="str">
            <v>Чебуреки сочные ВЕС ТМ Зареченские  ПОКОМ</v>
          </cell>
          <cell r="D289">
            <v>35</v>
          </cell>
        </row>
        <row r="290">
          <cell r="A290" t="str">
            <v>Юбилейная с/к 0,235 кг.шт.  СПК</v>
          </cell>
          <cell r="D290">
            <v>43</v>
          </cell>
        </row>
        <row r="291">
          <cell r="A291" t="str">
            <v>Итого</v>
          </cell>
          <cell r="D291">
            <v>49340.605000000003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28.12.2024 - 30.12.2024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840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318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126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846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1848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2256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1884</v>
          </cell>
        </row>
        <row r="22">
          <cell r="A22" t="str">
            <v>Хотстеры ТМ Горячая штучка ТС Хотстеры 0,25 кг зам  ПОКОМ</v>
          </cell>
          <cell r="D22">
            <v>1728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3048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3468</v>
          </cell>
        </row>
        <row r="25">
          <cell r="A25" t="str">
            <v>Итого</v>
          </cell>
          <cell r="D25">
            <v>22892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5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V126" sqref="V126"/>
    </sheetView>
  </sheetViews>
  <sheetFormatPr defaultColWidth="10.5" defaultRowHeight="11.45" customHeight="1" outlineLevelRow="1" x14ac:dyDescent="0.2"/>
  <cols>
    <col min="1" max="1" width="56.6640625" style="1" customWidth="1"/>
    <col min="2" max="2" width="4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6" width="6.6640625" style="5" customWidth="1"/>
    <col min="27" max="29" width="0.83203125" style="5" customWidth="1"/>
    <col min="30" max="30" width="6.33203125" style="5" customWidth="1"/>
    <col min="31" max="34" width="6.6640625" style="5" bestFit="1" customWidth="1"/>
    <col min="35" max="35" width="9.1640625" style="5" customWidth="1"/>
    <col min="36" max="37" width="7.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U3" s="1" t="s">
        <v>155</v>
      </c>
      <c r="V3" s="1" t="s">
        <v>156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129</v>
      </c>
      <c r="H4" s="11" t="s">
        <v>130</v>
      </c>
      <c r="I4" s="10" t="s">
        <v>131</v>
      </c>
      <c r="J4" s="10" t="s">
        <v>132</v>
      </c>
      <c r="K4" s="10" t="s">
        <v>133</v>
      </c>
      <c r="L4" s="10" t="s">
        <v>134</v>
      </c>
      <c r="M4" s="10" t="s">
        <v>134</v>
      </c>
      <c r="N4" s="10" t="s">
        <v>134</v>
      </c>
      <c r="O4" s="10" t="s">
        <v>134</v>
      </c>
      <c r="P4" s="10" t="s">
        <v>134</v>
      </c>
      <c r="Q4" s="10" t="s">
        <v>134</v>
      </c>
      <c r="R4" s="10" t="s">
        <v>134</v>
      </c>
      <c r="S4" s="12" t="s">
        <v>134</v>
      </c>
      <c r="T4" s="10" t="s">
        <v>135</v>
      </c>
      <c r="U4" s="12" t="s">
        <v>134</v>
      </c>
      <c r="V4" s="12" t="s">
        <v>134</v>
      </c>
      <c r="W4" s="10" t="s">
        <v>131</v>
      </c>
      <c r="X4" s="12" t="s">
        <v>134</v>
      </c>
      <c r="Y4" s="10" t="s">
        <v>136</v>
      </c>
      <c r="Z4" s="12" t="s">
        <v>137</v>
      </c>
      <c r="AA4" s="10" t="s">
        <v>138</v>
      </c>
      <c r="AB4" s="10" t="s">
        <v>139</v>
      </c>
      <c r="AC4" s="10" t="s">
        <v>140</v>
      </c>
      <c r="AD4" s="10" t="s">
        <v>141</v>
      </c>
      <c r="AE4" s="10" t="s">
        <v>131</v>
      </c>
      <c r="AF4" s="10" t="s">
        <v>131</v>
      </c>
      <c r="AG4" s="10" t="s">
        <v>131</v>
      </c>
      <c r="AH4" s="10" t="s">
        <v>142</v>
      </c>
      <c r="AI4" s="10" t="s">
        <v>143</v>
      </c>
      <c r="AJ4" s="12" t="s">
        <v>144</v>
      </c>
      <c r="AK4" s="12" t="s">
        <v>144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146</v>
      </c>
      <c r="M5" s="15" t="s">
        <v>147</v>
      </c>
      <c r="U5" s="15" t="s">
        <v>148</v>
      </c>
      <c r="V5" s="15" t="s">
        <v>149</v>
      </c>
      <c r="X5" s="15" t="s">
        <v>150</v>
      </c>
      <c r="AE5" s="15" t="s">
        <v>151</v>
      </c>
      <c r="AF5" s="15" t="s">
        <v>152</v>
      </c>
      <c r="AG5" s="15" t="s">
        <v>153</v>
      </c>
      <c r="AH5" s="15" t="s">
        <v>154</v>
      </c>
      <c r="AJ5" s="15" t="s">
        <v>148</v>
      </c>
      <c r="AK5" s="15" t="s">
        <v>149</v>
      </c>
    </row>
    <row r="6" spans="1:39" ht="11.1" customHeight="1" x14ac:dyDescent="0.2">
      <c r="A6" s="6"/>
      <c r="B6" s="6"/>
      <c r="C6" s="3"/>
      <c r="D6" s="3"/>
      <c r="E6" s="9">
        <f>SUM(E7:E156)</f>
        <v>194238.90199999994</v>
      </c>
      <c r="F6" s="9">
        <f>SUM(F7:F156)</f>
        <v>73755.92</v>
      </c>
      <c r="J6" s="9">
        <f>SUM(J7:J156)</f>
        <v>199226.75999999995</v>
      </c>
      <c r="K6" s="9">
        <f t="shared" ref="K6:X6" si="0">SUM(K7:K156)</f>
        <v>-4987.8580000000011</v>
      </c>
      <c r="L6" s="9">
        <f t="shared" si="0"/>
        <v>26050</v>
      </c>
      <c r="M6" s="9">
        <f t="shared" si="0"/>
        <v>26540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31620</v>
      </c>
      <c r="V6" s="9">
        <f t="shared" si="0"/>
        <v>29090</v>
      </c>
      <c r="W6" s="9">
        <f t="shared" si="0"/>
        <v>30929.81700000001</v>
      </c>
      <c r="X6" s="9">
        <f t="shared" si="0"/>
        <v>0</v>
      </c>
      <c r="AD6" s="9">
        <f t="shared" ref="AD6" si="1">SUM(AD7:AD156)</f>
        <v>8660</v>
      </c>
      <c r="AE6" s="9">
        <f t="shared" ref="AE6" si="2">SUM(AE7:AE156)</f>
        <v>19455.462000000003</v>
      </c>
      <c r="AF6" s="9">
        <f t="shared" ref="AF6" si="3">SUM(AF7:AF156)</f>
        <v>20803.061400000002</v>
      </c>
      <c r="AG6" s="9">
        <f t="shared" ref="AG6" si="4">SUM(AG7:AG156)</f>
        <v>28517.074400000009</v>
      </c>
      <c r="AH6" s="9">
        <f t="shared" ref="AH6" si="5">SUM(AH7:AH156)</f>
        <v>19318.216999999993</v>
      </c>
      <c r="AI6" s="9"/>
      <c r="AJ6" s="9">
        <f t="shared" ref="AJ6" si="6">SUM(AJ7:AJ156)</f>
        <v>17129.8</v>
      </c>
      <c r="AK6" s="9">
        <f t="shared" ref="AK6" si="7">SUM(AK7:AK156)</f>
        <v>17219.699999999997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319.18400000000003</v>
      </c>
      <c r="D7" s="8">
        <v>1205.1510000000001</v>
      </c>
      <c r="E7" s="8">
        <v>1026.5</v>
      </c>
      <c r="F7" s="8">
        <v>429.63600000000002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1082.6769999999999</v>
      </c>
      <c r="K7" s="14">
        <f>E7-J7</f>
        <v>-56.176999999999907</v>
      </c>
      <c r="L7" s="14">
        <f>VLOOKUP(A:A,[1]TDSheet!$A:$X,24,0)</f>
        <v>350</v>
      </c>
      <c r="M7" s="14">
        <f>VLOOKUP(A:A,[1]TDSheet!$A:$N,14,0)</f>
        <v>250</v>
      </c>
      <c r="N7" s="14"/>
      <c r="O7" s="14"/>
      <c r="P7" s="14"/>
      <c r="Q7" s="14"/>
      <c r="R7" s="14"/>
      <c r="S7" s="14"/>
      <c r="T7" s="14"/>
      <c r="U7" s="16"/>
      <c r="V7" s="16">
        <v>100</v>
      </c>
      <c r="W7" s="14">
        <f>(E7-AD7)/6</f>
        <v>171.08333333333334</v>
      </c>
      <c r="X7" s="16"/>
      <c r="Y7" s="17">
        <f>(F7+L7+M7+U7+V7+X7)/W7</f>
        <v>6.602840720896249</v>
      </c>
      <c r="Z7" s="18">
        <f>(F7+L7+M7+U7+V7+X7)/AE7</f>
        <v>12.291103596251855</v>
      </c>
      <c r="AA7" s="14"/>
      <c r="AB7" s="14"/>
      <c r="AC7" s="14"/>
      <c r="AD7" s="14">
        <v>0</v>
      </c>
      <c r="AE7" s="14">
        <f>VLOOKUP(A:A,[1]TDSheet!$A:$AF,32,0)</f>
        <v>91.906800000000004</v>
      </c>
      <c r="AF7" s="14">
        <f>VLOOKUP(A:A,[1]TDSheet!$A:$AG,33,0)</f>
        <v>116.82239999999999</v>
      </c>
      <c r="AG7" s="14">
        <f>VLOOKUP(A:A,[1]TDSheet!$A:$W,23,0)</f>
        <v>186.57599999999999</v>
      </c>
      <c r="AH7" s="14">
        <f>VLOOKUP(A:A,[3]TDSheet!$A:$D,4,0)</f>
        <v>74.272999999999996</v>
      </c>
      <c r="AI7" s="14">
        <f>VLOOKUP(A:A,[1]TDSheet!$A:$AI,35,0)</f>
        <v>0</v>
      </c>
      <c r="AJ7" s="14">
        <f>U7*H7</f>
        <v>0</v>
      </c>
      <c r="AK7" s="14">
        <f>V7*H7</f>
        <v>100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551.94299999999998</v>
      </c>
      <c r="D8" s="8">
        <v>485.26400000000001</v>
      </c>
      <c r="E8" s="8">
        <v>648.72699999999998</v>
      </c>
      <c r="F8" s="8">
        <v>332.274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645.47</v>
      </c>
      <c r="K8" s="14">
        <f t="shared" ref="K8:K71" si="8">E8-J8</f>
        <v>3.2569999999999482</v>
      </c>
      <c r="L8" s="14">
        <f>VLOOKUP(A:A,[1]TDSheet!$A:$X,24,0)</f>
        <v>150</v>
      </c>
      <c r="M8" s="14">
        <f>VLOOKUP(A:A,[1]TDSheet!$A:$N,14,0)</f>
        <v>120</v>
      </c>
      <c r="N8" s="14"/>
      <c r="O8" s="14"/>
      <c r="P8" s="14"/>
      <c r="Q8" s="14"/>
      <c r="R8" s="14"/>
      <c r="S8" s="14"/>
      <c r="T8" s="14"/>
      <c r="U8" s="16">
        <v>200</v>
      </c>
      <c r="V8" s="16">
        <v>200</v>
      </c>
      <c r="W8" s="14">
        <f t="shared" ref="W8:W71" si="9">(E8-AD8)/6</f>
        <v>108.12116666666667</v>
      </c>
      <c r="X8" s="16"/>
      <c r="Y8" s="17">
        <f t="shared" ref="Y8:Y71" si="10">(F8+L8+M8+U8+V8+X8)/W8</f>
        <v>9.2699147715448866</v>
      </c>
      <c r="Z8" s="18">
        <f t="shared" ref="Z8:Z71" si="11">(F8+L8+M8+U8+V8+X8)/AE8</f>
        <v>9.5400515516906594</v>
      </c>
      <c r="AA8" s="14"/>
      <c r="AB8" s="14"/>
      <c r="AC8" s="14"/>
      <c r="AD8" s="14">
        <v>0</v>
      </c>
      <c r="AE8" s="14">
        <f>VLOOKUP(A:A,[1]TDSheet!$A:$AF,32,0)</f>
        <v>105.0596</v>
      </c>
      <c r="AF8" s="14">
        <f>VLOOKUP(A:A,[1]TDSheet!$A:$AG,33,0)</f>
        <v>93.479600000000005</v>
      </c>
      <c r="AG8" s="14">
        <f>VLOOKUP(A:A,[1]TDSheet!$A:$W,23,0)</f>
        <v>116.38979999999999</v>
      </c>
      <c r="AH8" s="14">
        <f>VLOOKUP(A:A,[3]TDSheet!$A:$D,4,0)</f>
        <v>48.347999999999999</v>
      </c>
      <c r="AI8" s="14">
        <f>VLOOKUP(A:A,[1]TDSheet!$A:$AI,35,0)</f>
        <v>0</v>
      </c>
      <c r="AJ8" s="14">
        <f t="shared" ref="AJ8:AJ71" si="12">U8*H8</f>
        <v>200</v>
      </c>
      <c r="AK8" s="14">
        <f t="shared" ref="AK8:AK71" si="13">V8*H8</f>
        <v>200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1192.0450000000001</v>
      </c>
      <c r="D9" s="8">
        <v>1985.1</v>
      </c>
      <c r="E9" s="8">
        <v>1797.4179999999999</v>
      </c>
      <c r="F9" s="8">
        <v>1235.8579999999999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1937.9369999999999</v>
      </c>
      <c r="K9" s="14">
        <f t="shared" si="8"/>
        <v>-140.51900000000001</v>
      </c>
      <c r="L9" s="14">
        <f>VLOOKUP(A:A,[1]TDSheet!$A:$X,24,0)</f>
        <v>400</v>
      </c>
      <c r="M9" s="14">
        <f>VLOOKUP(A:A,[1]TDSheet!$A:$N,14,0)</f>
        <v>400</v>
      </c>
      <c r="N9" s="14"/>
      <c r="O9" s="14"/>
      <c r="P9" s="14"/>
      <c r="Q9" s="14"/>
      <c r="R9" s="14"/>
      <c r="S9" s="14"/>
      <c r="T9" s="14"/>
      <c r="U9" s="16">
        <v>400</v>
      </c>
      <c r="V9" s="16">
        <v>600</v>
      </c>
      <c r="W9" s="14">
        <f t="shared" si="9"/>
        <v>299.56966666666665</v>
      </c>
      <c r="X9" s="16"/>
      <c r="Y9" s="17">
        <f t="shared" si="10"/>
        <v>10.134063417635742</v>
      </c>
      <c r="Z9" s="18">
        <f t="shared" si="11"/>
        <v>9.650579284361454</v>
      </c>
      <c r="AA9" s="14"/>
      <c r="AB9" s="14"/>
      <c r="AC9" s="14"/>
      <c r="AD9" s="14">
        <v>0</v>
      </c>
      <c r="AE9" s="14">
        <f>VLOOKUP(A:A,[1]TDSheet!$A:$AF,32,0)</f>
        <v>314.57779999999997</v>
      </c>
      <c r="AF9" s="14">
        <f>VLOOKUP(A:A,[1]TDSheet!$A:$AG,33,0)</f>
        <v>320.16039999999998</v>
      </c>
      <c r="AG9" s="14">
        <f>VLOOKUP(A:A,[1]TDSheet!$A:$W,23,0)</f>
        <v>341.23599999999999</v>
      </c>
      <c r="AH9" s="14">
        <f>VLOOKUP(A:A,[3]TDSheet!$A:$D,4,0)</f>
        <v>129.59200000000001</v>
      </c>
      <c r="AI9" s="14" t="str">
        <f>VLOOKUP(A:A,[1]TDSheet!$A:$AI,35,0)</f>
        <v>проддек</v>
      </c>
      <c r="AJ9" s="14">
        <f t="shared" si="12"/>
        <v>400</v>
      </c>
      <c r="AK9" s="14">
        <f t="shared" si="13"/>
        <v>600</v>
      </c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1428</v>
      </c>
      <c r="D10" s="8">
        <v>4854</v>
      </c>
      <c r="E10" s="8">
        <v>4936</v>
      </c>
      <c r="F10" s="8">
        <v>1199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5600</v>
      </c>
      <c r="K10" s="14">
        <f t="shared" si="8"/>
        <v>-664</v>
      </c>
      <c r="L10" s="14">
        <f>VLOOKUP(A:A,[1]TDSheet!$A:$X,24,0)</f>
        <v>800</v>
      </c>
      <c r="M10" s="14">
        <f>VLOOKUP(A:A,[1]TDSheet!$A:$N,14,0)</f>
        <v>800</v>
      </c>
      <c r="N10" s="14"/>
      <c r="O10" s="14"/>
      <c r="P10" s="14"/>
      <c r="Q10" s="14"/>
      <c r="R10" s="14"/>
      <c r="S10" s="14"/>
      <c r="T10" s="14"/>
      <c r="U10" s="16">
        <v>500</v>
      </c>
      <c r="V10" s="16">
        <v>700</v>
      </c>
      <c r="W10" s="14">
        <f t="shared" si="9"/>
        <v>737.66666666666663</v>
      </c>
      <c r="X10" s="16"/>
      <c r="Y10" s="17">
        <f t="shared" si="10"/>
        <v>5.4211477632173519</v>
      </c>
      <c r="Z10" s="18">
        <f t="shared" si="11"/>
        <v>9.9083250743310209</v>
      </c>
      <c r="AA10" s="14"/>
      <c r="AB10" s="14"/>
      <c r="AC10" s="14"/>
      <c r="AD10" s="14">
        <f>VLOOKUP(A:A,[4]TDSheet!$A:$D,4,0)</f>
        <v>510</v>
      </c>
      <c r="AE10" s="14">
        <f>VLOOKUP(A:A,[1]TDSheet!$A:$AF,32,0)</f>
        <v>403.6</v>
      </c>
      <c r="AF10" s="14">
        <f>VLOOKUP(A:A,[1]TDSheet!$A:$AG,33,0)</f>
        <v>457.4</v>
      </c>
      <c r="AG10" s="14">
        <f>VLOOKUP(A:A,[1]TDSheet!$A:$W,23,0)</f>
        <v>681.6</v>
      </c>
      <c r="AH10" s="14">
        <f>VLOOKUP(A:A,[3]TDSheet!$A:$D,4,0)</f>
        <v>814</v>
      </c>
      <c r="AI10" s="14" t="str">
        <f>VLOOKUP(A:A,[1]TDSheet!$A:$AI,35,0)</f>
        <v>проддек</v>
      </c>
      <c r="AJ10" s="14">
        <f t="shared" si="12"/>
        <v>200</v>
      </c>
      <c r="AK10" s="14">
        <f t="shared" si="13"/>
        <v>280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2713</v>
      </c>
      <c r="D11" s="8">
        <v>7566</v>
      </c>
      <c r="E11" s="8">
        <v>8049</v>
      </c>
      <c r="F11" s="8">
        <v>2073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8104</v>
      </c>
      <c r="K11" s="14">
        <f t="shared" si="8"/>
        <v>-55</v>
      </c>
      <c r="L11" s="14">
        <f>VLOOKUP(A:A,[1]TDSheet!$A:$X,24,0)</f>
        <v>800</v>
      </c>
      <c r="M11" s="14">
        <f>VLOOKUP(A:A,[1]TDSheet!$A:$N,14,0)</f>
        <v>800</v>
      </c>
      <c r="N11" s="14"/>
      <c r="O11" s="14"/>
      <c r="P11" s="14"/>
      <c r="Q11" s="14"/>
      <c r="R11" s="14"/>
      <c r="S11" s="14"/>
      <c r="T11" s="14"/>
      <c r="U11" s="16">
        <v>1500</v>
      </c>
      <c r="V11" s="16">
        <v>1000</v>
      </c>
      <c r="W11" s="14">
        <f t="shared" si="9"/>
        <v>1201.5</v>
      </c>
      <c r="X11" s="16"/>
      <c r="Y11" s="17">
        <f t="shared" si="10"/>
        <v>5.1377444860590931</v>
      </c>
      <c r="Z11" s="18">
        <f t="shared" si="11"/>
        <v>9.5350633302440535</v>
      </c>
      <c r="AA11" s="14"/>
      <c r="AB11" s="14"/>
      <c r="AC11" s="14"/>
      <c r="AD11" s="14">
        <f>VLOOKUP(A:A,[4]TDSheet!$A:$D,4,0)</f>
        <v>840</v>
      </c>
      <c r="AE11" s="14">
        <f>VLOOKUP(A:A,[1]TDSheet!$A:$AF,32,0)</f>
        <v>647.4</v>
      </c>
      <c r="AF11" s="14">
        <f>VLOOKUP(A:A,[1]TDSheet!$A:$AG,33,0)</f>
        <v>675.8</v>
      </c>
      <c r="AG11" s="14">
        <f>VLOOKUP(A:A,[1]TDSheet!$A:$W,23,0)</f>
        <v>795.2</v>
      </c>
      <c r="AH11" s="14">
        <f>VLOOKUP(A:A,[3]TDSheet!$A:$D,4,0)</f>
        <v>1144</v>
      </c>
      <c r="AI11" s="14" t="str">
        <f>VLOOKUP(A:A,[1]TDSheet!$A:$AI,35,0)</f>
        <v>проддек</v>
      </c>
      <c r="AJ11" s="14">
        <f t="shared" si="12"/>
        <v>675</v>
      </c>
      <c r="AK11" s="14">
        <f t="shared" si="13"/>
        <v>450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2057</v>
      </c>
      <c r="D12" s="8">
        <v>4746</v>
      </c>
      <c r="E12" s="8">
        <v>4822</v>
      </c>
      <c r="F12" s="8">
        <v>1735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5004</v>
      </c>
      <c r="K12" s="14">
        <f t="shared" si="8"/>
        <v>-182</v>
      </c>
      <c r="L12" s="14">
        <f>VLOOKUP(A:A,[1]TDSheet!$A:$X,24,0)</f>
        <v>700</v>
      </c>
      <c r="M12" s="14">
        <f>VLOOKUP(A:A,[1]TDSheet!$A:$N,14,0)</f>
        <v>700</v>
      </c>
      <c r="N12" s="14"/>
      <c r="O12" s="14"/>
      <c r="P12" s="14"/>
      <c r="Q12" s="14"/>
      <c r="R12" s="14"/>
      <c r="S12" s="14"/>
      <c r="T12" s="14"/>
      <c r="U12" s="16">
        <v>1200</v>
      </c>
      <c r="V12" s="16">
        <v>1000</v>
      </c>
      <c r="W12" s="14">
        <f t="shared" si="9"/>
        <v>750.66666666666663</v>
      </c>
      <c r="X12" s="16"/>
      <c r="Y12" s="17">
        <f t="shared" si="10"/>
        <v>7.1070159857904089</v>
      </c>
      <c r="Z12" s="18">
        <f t="shared" si="11"/>
        <v>9.4793887704335464</v>
      </c>
      <c r="AA12" s="14"/>
      <c r="AB12" s="14"/>
      <c r="AC12" s="14"/>
      <c r="AD12" s="14">
        <f>VLOOKUP(A:A,[4]TDSheet!$A:$D,4,0)</f>
        <v>318</v>
      </c>
      <c r="AE12" s="14">
        <f>VLOOKUP(A:A,[1]TDSheet!$A:$AF,32,0)</f>
        <v>562.79999999999995</v>
      </c>
      <c r="AF12" s="14">
        <f>VLOOKUP(A:A,[1]TDSheet!$A:$AG,33,0)</f>
        <v>620.4</v>
      </c>
      <c r="AG12" s="14">
        <f>VLOOKUP(A:A,[1]TDSheet!$A:$W,23,0)</f>
        <v>769</v>
      </c>
      <c r="AH12" s="14">
        <f>VLOOKUP(A:A,[3]TDSheet!$A:$D,4,0)</f>
        <v>618</v>
      </c>
      <c r="AI12" s="14">
        <f>VLOOKUP(A:A,[1]TDSheet!$A:$AI,35,0)</f>
        <v>0</v>
      </c>
      <c r="AJ12" s="14">
        <f t="shared" si="12"/>
        <v>540</v>
      </c>
      <c r="AK12" s="14">
        <f t="shared" si="13"/>
        <v>450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47</v>
      </c>
      <c r="E13" s="8">
        <v>56</v>
      </c>
      <c r="F13" s="8">
        <v>21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91</v>
      </c>
      <c r="K13" s="14">
        <f t="shared" si="8"/>
        <v>-35</v>
      </c>
      <c r="L13" s="14">
        <f>VLOOKUP(A:A,[1]TDSheet!$A:$X,24,0)</f>
        <v>20</v>
      </c>
      <c r="M13" s="14">
        <f>VLOOKUP(A:A,[1]TDSheet!$A:$N,14,0)</f>
        <v>20</v>
      </c>
      <c r="N13" s="14"/>
      <c r="O13" s="14"/>
      <c r="P13" s="14"/>
      <c r="Q13" s="14"/>
      <c r="R13" s="14"/>
      <c r="S13" s="14"/>
      <c r="T13" s="14"/>
      <c r="U13" s="16"/>
      <c r="V13" s="16"/>
      <c r="W13" s="14">
        <f t="shared" si="9"/>
        <v>9.3333333333333339</v>
      </c>
      <c r="X13" s="16"/>
      <c r="Y13" s="17">
        <f t="shared" si="10"/>
        <v>6.5357142857142856</v>
      </c>
      <c r="Z13" s="18">
        <f t="shared" si="11"/>
        <v>9.8387096774193541</v>
      </c>
      <c r="AA13" s="14"/>
      <c r="AB13" s="14"/>
      <c r="AC13" s="14"/>
      <c r="AD13" s="14">
        <v>0</v>
      </c>
      <c r="AE13" s="14">
        <f>VLOOKUP(A:A,[1]TDSheet!$A:$AF,32,0)</f>
        <v>6.2</v>
      </c>
      <c r="AF13" s="14">
        <f>VLOOKUP(A:A,[1]TDSheet!$A:$AG,33,0)</f>
        <v>5</v>
      </c>
      <c r="AG13" s="14">
        <f>VLOOKUP(A:A,[1]TDSheet!$A:$W,23,0)</f>
        <v>11.8</v>
      </c>
      <c r="AH13" s="14">
        <f>VLOOKUP(A:A,[3]TDSheet!$A:$D,4,0)</f>
        <v>3</v>
      </c>
      <c r="AI13" s="14">
        <f>VLOOKUP(A:A,[1]TDSheet!$A:$AI,35,0)</f>
        <v>0</v>
      </c>
      <c r="AJ13" s="14">
        <f t="shared" si="12"/>
        <v>0</v>
      </c>
      <c r="AK13" s="14">
        <f t="shared" si="13"/>
        <v>0</v>
      </c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1059</v>
      </c>
      <c r="D14" s="8">
        <v>210</v>
      </c>
      <c r="E14" s="8">
        <v>710</v>
      </c>
      <c r="F14" s="8">
        <v>502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776</v>
      </c>
      <c r="K14" s="14">
        <f t="shared" si="8"/>
        <v>-66</v>
      </c>
      <c r="L14" s="14">
        <f>VLOOKUP(A:A,[1]TDSheet!$A:$X,24,0)</f>
        <v>150</v>
      </c>
      <c r="M14" s="14">
        <f>VLOOKUP(A:A,[1]TDSheet!$A:$N,14,0)</f>
        <v>150</v>
      </c>
      <c r="N14" s="14"/>
      <c r="O14" s="14"/>
      <c r="P14" s="14"/>
      <c r="Q14" s="14"/>
      <c r="R14" s="14"/>
      <c r="S14" s="14"/>
      <c r="T14" s="14"/>
      <c r="U14" s="16"/>
      <c r="V14" s="16">
        <v>200</v>
      </c>
      <c r="W14" s="14">
        <f t="shared" si="9"/>
        <v>118.33333333333333</v>
      </c>
      <c r="X14" s="16"/>
      <c r="Y14" s="17">
        <f t="shared" si="10"/>
        <v>8.4676056338028172</v>
      </c>
      <c r="Z14" s="18">
        <f t="shared" si="11"/>
        <v>18.35164835164835</v>
      </c>
      <c r="AA14" s="14"/>
      <c r="AB14" s="14"/>
      <c r="AC14" s="14"/>
      <c r="AD14" s="14">
        <v>0</v>
      </c>
      <c r="AE14" s="14">
        <f>VLOOKUP(A:A,[1]TDSheet!$A:$AF,32,0)</f>
        <v>54.6</v>
      </c>
      <c r="AF14" s="14">
        <f>VLOOKUP(A:A,[1]TDSheet!$A:$AG,33,0)</f>
        <v>57.8</v>
      </c>
      <c r="AG14" s="14">
        <f>VLOOKUP(A:A,[1]TDSheet!$A:$W,23,0)</f>
        <v>134.80000000000001</v>
      </c>
      <c r="AH14" s="14">
        <f>VLOOKUP(A:A,[3]TDSheet!$A:$D,4,0)</f>
        <v>47</v>
      </c>
      <c r="AI14" s="14">
        <f>VLOOKUP(A:A,[1]TDSheet!$A:$AI,35,0)</f>
        <v>0</v>
      </c>
      <c r="AJ14" s="14">
        <f t="shared" si="12"/>
        <v>0</v>
      </c>
      <c r="AK14" s="14">
        <f t="shared" si="13"/>
        <v>34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345</v>
      </c>
      <c r="D15" s="8">
        <v>216</v>
      </c>
      <c r="E15" s="8">
        <v>284</v>
      </c>
      <c r="F15" s="8">
        <v>250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348</v>
      </c>
      <c r="K15" s="14">
        <f t="shared" si="8"/>
        <v>-64</v>
      </c>
      <c r="L15" s="14">
        <f>VLOOKUP(A:A,[1]TDSheet!$A:$X,24,0)</f>
        <v>0</v>
      </c>
      <c r="M15" s="14">
        <f>VLOOKUP(A:A,[1]TDSheet!$A:$N,14,0)</f>
        <v>50</v>
      </c>
      <c r="N15" s="14"/>
      <c r="O15" s="14"/>
      <c r="P15" s="14"/>
      <c r="Q15" s="14"/>
      <c r="R15" s="14"/>
      <c r="S15" s="14"/>
      <c r="T15" s="14"/>
      <c r="U15" s="16">
        <v>120</v>
      </c>
      <c r="V15" s="16">
        <v>120</v>
      </c>
      <c r="W15" s="14">
        <f t="shared" si="9"/>
        <v>47.333333333333336</v>
      </c>
      <c r="X15" s="16"/>
      <c r="Y15" s="17">
        <f t="shared" si="10"/>
        <v>11.408450704225352</v>
      </c>
      <c r="Z15" s="18">
        <f t="shared" si="11"/>
        <v>8.3591331269349851</v>
      </c>
      <c r="AA15" s="14"/>
      <c r="AB15" s="14"/>
      <c r="AC15" s="14"/>
      <c r="AD15" s="14">
        <v>0</v>
      </c>
      <c r="AE15" s="14">
        <f>VLOOKUP(A:A,[1]TDSheet!$A:$AF,32,0)</f>
        <v>64.599999999999994</v>
      </c>
      <c r="AF15" s="14">
        <f>VLOOKUP(A:A,[1]TDSheet!$A:$AG,33,0)</f>
        <v>49.6</v>
      </c>
      <c r="AG15" s="14">
        <f>VLOOKUP(A:A,[1]TDSheet!$A:$W,23,0)</f>
        <v>52.2</v>
      </c>
      <c r="AH15" s="14">
        <f>VLOOKUP(A:A,[3]TDSheet!$A:$D,4,0)</f>
        <v>15</v>
      </c>
      <c r="AI15" s="14">
        <f>VLOOKUP(A:A,[1]TDSheet!$A:$AI,35,0)</f>
        <v>0</v>
      </c>
      <c r="AJ15" s="14">
        <f t="shared" si="12"/>
        <v>36</v>
      </c>
      <c r="AK15" s="14">
        <f t="shared" si="13"/>
        <v>36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5908</v>
      </c>
      <c r="D16" s="8">
        <v>1162</v>
      </c>
      <c r="E16" s="8">
        <v>3277</v>
      </c>
      <c r="F16" s="8">
        <v>3644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3397</v>
      </c>
      <c r="K16" s="14">
        <f t="shared" si="8"/>
        <v>-120</v>
      </c>
      <c r="L16" s="14">
        <f>VLOOKUP(A:A,[1]TDSheet!$A:$X,24,0)</f>
        <v>0</v>
      </c>
      <c r="M16" s="14">
        <f>VLOOKUP(A:A,[1]TDSheet!$A:$N,14,0)</f>
        <v>500</v>
      </c>
      <c r="N16" s="14"/>
      <c r="O16" s="14"/>
      <c r="P16" s="14"/>
      <c r="Q16" s="14"/>
      <c r="R16" s="14"/>
      <c r="S16" s="14"/>
      <c r="T16" s="14"/>
      <c r="U16" s="16"/>
      <c r="V16" s="16">
        <v>500</v>
      </c>
      <c r="W16" s="14">
        <f t="shared" si="9"/>
        <v>546.16666666666663</v>
      </c>
      <c r="X16" s="16"/>
      <c r="Y16" s="17">
        <f t="shared" si="10"/>
        <v>8.5028989929813861</v>
      </c>
      <c r="Z16" s="18">
        <f t="shared" si="11"/>
        <v>15.839017735334243</v>
      </c>
      <c r="AA16" s="14"/>
      <c r="AB16" s="14"/>
      <c r="AC16" s="14"/>
      <c r="AD16" s="14">
        <v>0</v>
      </c>
      <c r="AE16" s="14">
        <f>VLOOKUP(A:A,[1]TDSheet!$A:$AF,32,0)</f>
        <v>293.2</v>
      </c>
      <c r="AF16" s="14">
        <f>VLOOKUP(A:A,[1]TDSheet!$A:$AG,33,0)</f>
        <v>327.39999999999998</v>
      </c>
      <c r="AG16" s="14">
        <f>VLOOKUP(A:A,[1]TDSheet!$A:$W,23,0)</f>
        <v>585.79999999999995</v>
      </c>
      <c r="AH16" s="14">
        <f>VLOOKUP(A:A,[3]TDSheet!$A:$D,4,0)</f>
        <v>209</v>
      </c>
      <c r="AI16" s="14">
        <f>VLOOKUP(A:A,[1]TDSheet!$A:$AI,35,0)</f>
        <v>0</v>
      </c>
      <c r="AJ16" s="14">
        <f t="shared" si="12"/>
        <v>0</v>
      </c>
      <c r="AK16" s="14">
        <f t="shared" si="13"/>
        <v>85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394</v>
      </c>
      <c r="D17" s="8">
        <v>620</v>
      </c>
      <c r="E17" s="8">
        <v>570</v>
      </c>
      <c r="F17" s="8">
        <v>412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923</v>
      </c>
      <c r="K17" s="14">
        <f t="shared" si="8"/>
        <v>-353</v>
      </c>
      <c r="L17" s="14">
        <f>VLOOKUP(A:A,[1]TDSheet!$A:$X,24,0)</f>
        <v>120</v>
      </c>
      <c r="M17" s="14">
        <f>VLOOKUP(A:A,[1]TDSheet!$A:$N,14,0)</f>
        <v>120</v>
      </c>
      <c r="N17" s="14"/>
      <c r="O17" s="14"/>
      <c r="P17" s="14"/>
      <c r="Q17" s="14"/>
      <c r="R17" s="14"/>
      <c r="S17" s="14"/>
      <c r="T17" s="14"/>
      <c r="U17" s="16">
        <v>100</v>
      </c>
      <c r="V17" s="16">
        <v>80</v>
      </c>
      <c r="W17" s="14">
        <f t="shared" si="9"/>
        <v>95</v>
      </c>
      <c r="X17" s="16"/>
      <c r="Y17" s="17">
        <f t="shared" si="10"/>
        <v>8.7578947368421058</v>
      </c>
      <c r="Z17" s="18">
        <f t="shared" si="11"/>
        <v>9.928400954653938</v>
      </c>
      <c r="AA17" s="14"/>
      <c r="AB17" s="14"/>
      <c r="AC17" s="14"/>
      <c r="AD17" s="14">
        <v>0</v>
      </c>
      <c r="AE17" s="14">
        <f>VLOOKUP(A:A,[1]TDSheet!$A:$AF,32,0)</f>
        <v>83.8</v>
      </c>
      <c r="AF17" s="14">
        <f>VLOOKUP(A:A,[1]TDSheet!$A:$AG,33,0)</f>
        <v>86.6</v>
      </c>
      <c r="AG17" s="14">
        <f>VLOOKUP(A:A,[1]TDSheet!$A:$W,23,0)</f>
        <v>106.2</v>
      </c>
      <c r="AH17" s="14">
        <f>VLOOKUP(A:A,[3]TDSheet!$A:$D,4,0)</f>
        <v>55</v>
      </c>
      <c r="AI17" s="14" t="str">
        <f>VLOOKUP(A:A,[1]TDSheet!$A:$AI,35,0)</f>
        <v>оконч</v>
      </c>
      <c r="AJ17" s="14">
        <f t="shared" si="12"/>
        <v>35</v>
      </c>
      <c r="AK17" s="14">
        <f t="shared" si="13"/>
        <v>28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92</v>
      </c>
      <c r="D18" s="8">
        <v>468</v>
      </c>
      <c r="E18" s="8">
        <v>460</v>
      </c>
      <c r="F18" s="8">
        <v>89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535</v>
      </c>
      <c r="K18" s="14">
        <f t="shared" si="8"/>
        <v>-75</v>
      </c>
      <c r="L18" s="14">
        <f>VLOOKUP(A:A,[1]TDSheet!$A:$X,24,0)</f>
        <v>50</v>
      </c>
      <c r="M18" s="14">
        <f>VLOOKUP(A:A,[1]TDSheet!$A:$N,14,0)</f>
        <v>50</v>
      </c>
      <c r="N18" s="14"/>
      <c r="O18" s="14"/>
      <c r="P18" s="14"/>
      <c r="Q18" s="14"/>
      <c r="R18" s="14"/>
      <c r="S18" s="14"/>
      <c r="T18" s="14"/>
      <c r="U18" s="16">
        <v>30</v>
      </c>
      <c r="V18" s="16">
        <v>30</v>
      </c>
      <c r="W18" s="14">
        <f t="shared" si="9"/>
        <v>55.666666666666664</v>
      </c>
      <c r="X18" s="16"/>
      <c r="Y18" s="17">
        <f t="shared" si="10"/>
        <v>4.4730538922155691</v>
      </c>
      <c r="Z18" s="18">
        <f t="shared" si="11"/>
        <v>21.46551724137931</v>
      </c>
      <c r="AA18" s="14"/>
      <c r="AB18" s="14"/>
      <c r="AC18" s="14"/>
      <c r="AD18" s="14">
        <f>VLOOKUP(A:A,[4]TDSheet!$A:$D,4,0)</f>
        <v>126</v>
      </c>
      <c r="AE18" s="14">
        <f>VLOOKUP(A:A,[1]TDSheet!$A:$AF,32,0)</f>
        <v>11.6</v>
      </c>
      <c r="AF18" s="14">
        <f>VLOOKUP(A:A,[1]TDSheet!$A:$AG,33,0)</f>
        <v>25.6</v>
      </c>
      <c r="AG18" s="14">
        <f>VLOOKUP(A:A,[1]TDSheet!$A:$W,23,0)</f>
        <v>31.8</v>
      </c>
      <c r="AH18" s="14">
        <f>VLOOKUP(A:A,[3]TDSheet!$A:$D,4,0)</f>
        <v>142</v>
      </c>
      <c r="AI18" s="14">
        <v>0</v>
      </c>
      <c r="AJ18" s="14">
        <f t="shared" si="12"/>
        <v>10.5</v>
      </c>
      <c r="AK18" s="14">
        <f t="shared" si="13"/>
        <v>10.5</v>
      </c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521</v>
      </c>
      <c r="D19" s="8">
        <v>216</v>
      </c>
      <c r="E19" s="8">
        <v>511</v>
      </c>
      <c r="F19" s="8">
        <v>189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680</v>
      </c>
      <c r="K19" s="14">
        <f t="shared" si="8"/>
        <v>-169</v>
      </c>
      <c r="L19" s="14">
        <f>VLOOKUP(A:A,[1]TDSheet!$A:$X,24,0)</f>
        <v>100</v>
      </c>
      <c r="M19" s="14">
        <f>VLOOKUP(A:A,[1]TDSheet!$A:$N,14,0)</f>
        <v>100</v>
      </c>
      <c r="N19" s="14"/>
      <c r="O19" s="14"/>
      <c r="P19" s="14"/>
      <c r="Q19" s="14"/>
      <c r="R19" s="14"/>
      <c r="S19" s="14"/>
      <c r="T19" s="14"/>
      <c r="U19" s="16">
        <v>150</v>
      </c>
      <c r="V19" s="16">
        <v>150</v>
      </c>
      <c r="W19" s="14">
        <f t="shared" si="9"/>
        <v>83.166666666666671</v>
      </c>
      <c r="X19" s="16"/>
      <c r="Y19" s="17">
        <f t="shared" si="10"/>
        <v>8.2845691382765523</v>
      </c>
      <c r="Z19" s="18">
        <f t="shared" si="11"/>
        <v>8.4229828850855757</v>
      </c>
      <c r="AA19" s="14"/>
      <c r="AB19" s="14"/>
      <c r="AC19" s="14"/>
      <c r="AD19" s="14">
        <f>VLOOKUP(A:A,[4]TDSheet!$A:$D,4,0)</f>
        <v>12</v>
      </c>
      <c r="AE19" s="14">
        <f>VLOOKUP(A:A,[1]TDSheet!$A:$AF,32,0)</f>
        <v>81.8</v>
      </c>
      <c r="AF19" s="14">
        <f>VLOOKUP(A:A,[1]TDSheet!$A:$AG,33,0)</f>
        <v>58.8</v>
      </c>
      <c r="AG19" s="14">
        <f>VLOOKUP(A:A,[1]TDSheet!$A:$W,23,0)</f>
        <v>91.8</v>
      </c>
      <c r="AH19" s="14">
        <f>VLOOKUP(A:A,[3]TDSheet!$A:$D,4,0)</f>
        <v>62</v>
      </c>
      <c r="AI19" s="14">
        <f>VLOOKUP(A:A,[1]TDSheet!$A:$AI,35,0)</f>
        <v>0</v>
      </c>
      <c r="AJ19" s="14">
        <f t="shared" si="12"/>
        <v>52.5</v>
      </c>
      <c r="AK19" s="14">
        <f t="shared" si="13"/>
        <v>52.5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311</v>
      </c>
      <c r="D20" s="8">
        <v>968</v>
      </c>
      <c r="E20" s="8">
        <v>957</v>
      </c>
      <c r="F20" s="8">
        <v>260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1118</v>
      </c>
      <c r="K20" s="14">
        <f t="shared" si="8"/>
        <v>-161</v>
      </c>
      <c r="L20" s="14">
        <f>VLOOKUP(A:A,[1]TDSheet!$A:$X,24,0)</f>
        <v>220</v>
      </c>
      <c r="M20" s="14">
        <f>VLOOKUP(A:A,[1]TDSheet!$A:$N,14,0)</f>
        <v>220</v>
      </c>
      <c r="N20" s="14"/>
      <c r="O20" s="14"/>
      <c r="P20" s="14"/>
      <c r="Q20" s="14"/>
      <c r="R20" s="14"/>
      <c r="S20" s="14"/>
      <c r="T20" s="14"/>
      <c r="U20" s="16">
        <v>150</v>
      </c>
      <c r="V20" s="16">
        <v>150</v>
      </c>
      <c r="W20" s="14">
        <f t="shared" si="9"/>
        <v>159.5</v>
      </c>
      <c r="X20" s="16"/>
      <c r="Y20" s="17">
        <f t="shared" si="10"/>
        <v>6.2695924764890281</v>
      </c>
      <c r="Z20" s="18">
        <f t="shared" si="11"/>
        <v>11.013215859030838</v>
      </c>
      <c r="AA20" s="14"/>
      <c r="AB20" s="14"/>
      <c r="AC20" s="14"/>
      <c r="AD20" s="14">
        <v>0</v>
      </c>
      <c r="AE20" s="14">
        <f>VLOOKUP(A:A,[1]TDSheet!$A:$AF,32,0)</f>
        <v>90.8</v>
      </c>
      <c r="AF20" s="14">
        <f>VLOOKUP(A:A,[1]TDSheet!$A:$AG,33,0)</f>
        <v>105.6</v>
      </c>
      <c r="AG20" s="14">
        <f>VLOOKUP(A:A,[1]TDSheet!$A:$W,23,0)</f>
        <v>173.4</v>
      </c>
      <c r="AH20" s="14">
        <f>VLOOKUP(A:A,[3]TDSheet!$A:$D,4,0)</f>
        <v>85</v>
      </c>
      <c r="AI20" s="14">
        <f>VLOOKUP(A:A,[1]TDSheet!$A:$AI,35,0)</f>
        <v>0</v>
      </c>
      <c r="AJ20" s="14">
        <f t="shared" si="12"/>
        <v>52.5</v>
      </c>
      <c r="AK20" s="14">
        <f t="shared" si="13"/>
        <v>52.5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360.23899999999998</v>
      </c>
      <c r="D21" s="8">
        <v>490.315</v>
      </c>
      <c r="E21" s="8">
        <v>520.53599999999994</v>
      </c>
      <c r="F21" s="8">
        <v>280.709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629.76400000000001</v>
      </c>
      <c r="K21" s="14">
        <f t="shared" si="8"/>
        <v>-109.22800000000007</v>
      </c>
      <c r="L21" s="14">
        <f>VLOOKUP(A:A,[1]TDSheet!$A:$X,24,0)</f>
        <v>120</v>
      </c>
      <c r="M21" s="14">
        <f>VLOOKUP(A:A,[1]TDSheet!$A:$N,14,0)</f>
        <v>120</v>
      </c>
      <c r="N21" s="14"/>
      <c r="O21" s="14"/>
      <c r="P21" s="14"/>
      <c r="Q21" s="14"/>
      <c r="R21" s="14"/>
      <c r="S21" s="14"/>
      <c r="T21" s="14"/>
      <c r="U21" s="16">
        <v>100</v>
      </c>
      <c r="V21" s="16">
        <v>150</v>
      </c>
      <c r="W21" s="14">
        <f t="shared" si="9"/>
        <v>86.755999999999986</v>
      </c>
      <c r="X21" s="16"/>
      <c r="Y21" s="17">
        <f t="shared" si="10"/>
        <v>8.8836391719304739</v>
      </c>
      <c r="Z21" s="18">
        <f t="shared" si="11"/>
        <v>9.6407074022556021</v>
      </c>
      <c r="AA21" s="14"/>
      <c r="AB21" s="14"/>
      <c r="AC21" s="14"/>
      <c r="AD21" s="14">
        <v>0</v>
      </c>
      <c r="AE21" s="14">
        <f>VLOOKUP(A:A,[1]TDSheet!$A:$AF,32,0)</f>
        <v>79.943200000000004</v>
      </c>
      <c r="AF21" s="14">
        <f>VLOOKUP(A:A,[1]TDSheet!$A:$AG,33,0)</f>
        <v>86.353999999999999</v>
      </c>
      <c r="AG21" s="14">
        <f>VLOOKUP(A:A,[1]TDSheet!$A:$W,23,0)</f>
        <v>94.7</v>
      </c>
      <c r="AH21" s="14">
        <f>VLOOKUP(A:A,[3]TDSheet!$A:$D,4,0)</f>
        <v>18.538</v>
      </c>
      <c r="AI21" s="14">
        <f>VLOOKUP(A:A,[1]TDSheet!$A:$AI,35,0)</f>
        <v>0</v>
      </c>
      <c r="AJ21" s="14">
        <f t="shared" si="12"/>
        <v>100</v>
      </c>
      <c r="AK21" s="14">
        <f t="shared" si="13"/>
        <v>150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4874.2389999999996</v>
      </c>
      <c r="D22" s="8">
        <v>9713.1869999999999</v>
      </c>
      <c r="E22" s="8">
        <v>8866.6910000000007</v>
      </c>
      <c r="F22" s="8">
        <v>5244.2030000000004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9449.1290000000008</v>
      </c>
      <c r="K22" s="14">
        <f t="shared" si="8"/>
        <v>-582.4380000000001</v>
      </c>
      <c r="L22" s="14">
        <f>VLOOKUP(A:A,[1]TDSheet!$A:$X,24,0)</f>
        <v>2100</v>
      </c>
      <c r="M22" s="14">
        <f>VLOOKUP(A:A,[1]TDSheet!$A:$N,14,0)</f>
        <v>2100</v>
      </c>
      <c r="N22" s="14"/>
      <c r="O22" s="14"/>
      <c r="P22" s="14"/>
      <c r="Q22" s="14"/>
      <c r="R22" s="14"/>
      <c r="S22" s="14"/>
      <c r="T22" s="14"/>
      <c r="U22" s="16"/>
      <c r="V22" s="16">
        <v>1000</v>
      </c>
      <c r="W22" s="14">
        <f t="shared" si="9"/>
        <v>1477.7818333333335</v>
      </c>
      <c r="X22" s="16"/>
      <c r="Y22" s="17">
        <f t="shared" si="10"/>
        <v>7.0674863937403485</v>
      </c>
      <c r="Z22" s="18">
        <f t="shared" si="11"/>
        <v>10.540245718991452</v>
      </c>
      <c r="AA22" s="14"/>
      <c r="AB22" s="14"/>
      <c r="AC22" s="14"/>
      <c r="AD22" s="14">
        <v>0</v>
      </c>
      <c r="AE22" s="14">
        <f>VLOOKUP(A:A,[1]TDSheet!$A:$AF,32,0)</f>
        <v>990.88799999999992</v>
      </c>
      <c r="AF22" s="14">
        <f>VLOOKUP(A:A,[1]TDSheet!$A:$AG,33,0)</f>
        <v>1109.3524</v>
      </c>
      <c r="AG22" s="14">
        <f>VLOOKUP(A:A,[1]TDSheet!$A:$W,23,0)</f>
        <v>1545.2559999999999</v>
      </c>
      <c r="AH22" s="14">
        <f>VLOOKUP(A:A,[3]TDSheet!$A:$D,4,0)</f>
        <v>648.72199999999998</v>
      </c>
      <c r="AI22" s="14" t="str">
        <f>VLOOKUP(A:A,[1]TDSheet!$A:$AI,35,0)</f>
        <v>проддек</v>
      </c>
      <c r="AJ22" s="14">
        <f t="shared" si="12"/>
        <v>0</v>
      </c>
      <c r="AK22" s="14">
        <f t="shared" si="13"/>
        <v>1000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352.59899999999999</v>
      </c>
      <c r="D23" s="8">
        <v>869.78800000000001</v>
      </c>
      <c r="E23" s="8">
        <v>671.904</v>
      </c>
      <c r="F23" s="8">
        <v>120.402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671.75300000000004</v>
      </c>
      <c r="K23" s="14">
        <f t="shared" si="8"/>
        <v>0.15099999999995362</v>
      </c>
      <c r="L23" s="14">
        <f>VLOOKUP(A:A,[1]TDSheet!$A:$X,24,0)</f>
        <v>120</v>
      </c>
      <c r="M23" s="14">
        <f>VLOOKUP(A:A,[1]TDSheet!$A:$N,14,0)</f>
        <v>150</v>
      </c>
      <c r="N23" s="14"/>
      <c r="O23" s="14"/>
      <c r="P23" s="14"/>
      <c r="Q23" s="14"/>
      <c r="R23" s="14"/>
      <c r="S23" s="14"/>
      <c r="T23" s="14"/>
      <c r="U23" s="16">
        <v>150</v>
      </c>
      <c r="V23" s="16">
        <v>150</v>
      </c>
      <c r="W23" s="14">
        <f t="shared" si="9"/>
        <v>111.98399999999999</v>
      </c>
      <c r="X23" s="16"/>
      <c r="Y23" s="17">
        <f t="shared" si="10"/>
        <v>6.1651843120445786</v>
      </c>
      <c r="Z23" s="18">
        <f t="shared" si="11"/>
        <v>9.7831114285228473</v>
      </c>
      <c r="AA23" s="14"/>
      <c r="AB23" s="14"/>
      <c r="AC23" s="14"/>
      <c r="AD23" s="14">
        <v>0</v>
      </c>
      <c r="AE23" s="14">
        <f>VLOOKUP(A:A,[1]TDSheet!$A:$AF,32,0)</f>
        <v>70.570799999999991</v>
      </c>
      <c r="AF23" s="14">
        <f>VLOOKUP(A:A,[1]TDSheet!$A:$AG,33,0)</f>
        <v>65.6828</v>
      </c>
      <c r="AG23" s="14">
        <f>VLOOKUP(A:A,[1]TDSheet!$A:$W,23,0)</f>
        <v>117.51859999999999</v>
      </c>
      <c r="AH23" s="14">
        <f>VLOOKUP(A:A,[3]TDSheet!$A:$D,4,0)</f>
        <v>37.338000000000001</v>
      </c>
      <c r="AI23" s="14">
        <f>VLOOKUP(A:A,[1]TDSheet!$A:$AI,35,0)</f>
        <v>0</v>
      </c>
      <c r="AJ23" s="14">
        <f t="shared" si="12"/>
        <v>150</v>
      </c>
      <c r="AK23" s="14">
        <f t="shared" si="13"/>
        <v>150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1270.2</v>
      </c>
      <c r="D24" s="8">
        <v>2641.8649999999998</v>
      </c>
      <c r="E24" s="8">
        <v>2635.4050000000002</v>
      </c>
      <c r="F24" s="8">
        <v>1177.99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2734.3310000000001</v>
      </c>
      <c r="K24" s="14">
        <f t="shared" si="8"/>
        <v>-98.925999999999931</v>
      </c>
      <c r="L24" s="14">
        <f>VLOOKUP(A:A,[1]TDSheet!$A:$X,24,0)</f>
        <v>300</v>
      </c>
      <c r="M24" s="14">
        <f>VLOOKUP(A:A,[1]TDSheet!$A:$N,14,0)</f>
        <v>300</v>
      </c>
      <c r="N24" s="14"/>
      <c r="O24" s="14"/>
      <c r="P24" s="14"/>
      <c r="Q24" s="14"/>
      <c r="R24" s="14"/>
      <c r="S24" s="14"/>
      <c r="T24" s="14"/>
      <c r="U24" s="16">
        <v>200</v>
      </c>
      <c r="V24" s="16">
        <v>500</v>
      </c>
      <c r="W24" s="14">
        <f t="shared" si="9"/>
        <v>439.23416666666668</v>
      </c>
      <c r="X24" s="16"/>
      <c r="Y24" s="17">
        <f t="shared" si="10"/>
        <v>5.6416148561606274</v>
      </c>
      <c r="Z24" s="18">
        <f t="shared" si="11"/>
        <v>28.871445815138109</v>
      </c>
      <c r="AA24" s="14"/>
      <c r="AB24" s="14"/>
      <c r="AC24" s="14"/>
      <c r="AD24" s="14">
        <v>0</v>
      </c>
      <c r="AE24" s="14">
        <f>VLOOKUP(A:A,[1]TDSheet!$A:$AF,32,0)</f>
        <v>85.828400000000002</v>
      </c>
      <c r="AF24" s="14">
        <f>VLOOKUP(A:A,[1]TDSheet!$A:$AG,33,0)</f>
        <v>314.32139999999998</v>
      </c>
      <c r="AG24" s="14">
        <f>VLOOKUP(A:A,[1]TDSheet!$A:$W,23,0)</f>
        <v>397.86279999999999</v>
      </c>
      <c r="AH24" s="14">
        <f>VLOOKUP(A:A,[3]TDSheet!$A:$D,4,0)</f>
        <v>181.48500000000001</v>
      </c>
      <c r="AI24" s="14" t="e">
        <f>VLOOKUP(A:A,[1]TDSheet!$A:$AI,35,0)</f>
        <v>#N/A</v>
      </c>
      <c r="AJ24" s="14">
        <f t="shared" si="12"/>
        <v>200</v>
      </c>
      <c r="AK24" s="14">
        <f t="shared" si="13"/>
        <v>500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438.41</v>
      </c>
      <c r="D25" s="8">
        <v>779.59900000000005</v>
      </c>
      <c r="E25" s="8">
        <v>839.86300000000006</v>
      </c>
      <c r="F25" s="8">
        <v>328.69900000000001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849.65499999999997</v>
      </c>
      <c r="K25" s="14">
        <f t="shared" si="8"/>
        <v>-9.7919999999999163</v>
      </c>
      <c r="L25" s="14">
        <f>VLOOKUP(A:A,[1]TDSheet!$A:$X,24,0)</f>
        <v>120</v>
      </c>
      <c r="M25" s="14">
        <f>VLOOKUP(A:A,[1]TDSheet!$A:$N,14,0)</f>
        <v>120</v>
      </c>
      <c r="N25" s="14"/>
      <c r="O25" s="14"/>
      <c r="P25" s="14"/>
      <c r="Q25" s="14"/>
      <c r="R25" s="14"/>
      <c r="S25" s="14"/>
      <c r="T25" s="14"/>
      <c r="U25" s="16">
        <v>200</v>
      </c>
      <c r="V25" s="16">
        <v>180</v>
      </c>
      <c r="W25" s="14">
        <f t="shared" si="9"/>
        <v>139.97716666666668</v>
      </c>
      <c r="X25" s="16"/>
      <c r="Y25" s="17">
        <f t="shared" si="10"/>
        <v>6.7775268109203521</v>
      </c>
      <c r="Z25" s="18">
        <f t="shared" si="11"/>
        <v>9.3885974982186688</v>
      </c>
      <c r="AA25" s="14"/>
      <c r="AB25" s="14"/>
      <c r="AC25" s="14"/>
      <c r="AD25" s="14">
        <v>0</v>
      </c>
      <c r="AE25" s="14">
        <f>VLOOKUP(A:A,[1]TDSheet!$A:$AF,32,0)</f>
        <v>101.048</v>
      </c>
      <c r="AF25" s="14">
        <f>VLOOKUP(A:A,[1]TDSheet!$A:$AG,33,0)</f>
        <v>105.6058</v>
      </c>
      <c r="AG25" s="14">
        <f>VLOOKUP(A:A,[1]TDSheet!$A:$W,23,0)</f>
        <v>141.56880000000001</v>
      </c>
      <c r="AH25" s="14">
        <f>VLOOKUP(A:A,[3]TDSheet!$A:$D,4,0)</f>
        <v>63.57</v>
      </c>
      <c r="AI25" s="14">
        <f>VLOOKUP(A:A,[1]TDSheet!$A:$AI,35,0)</f>
        <v>0</v>
      </c>
      <c r="AJ25" s="14">
        <f t="shared" si="12"/>
        <v>200</v>
      </c>
      <c r="AK25" s="14">
        <f t="shared" si="13"/>
        <v>180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141.708</v>
      </c>
      <c r="D26" s="8">
        <v>317.76</v>
      </c>
      <c r="E26" s="8">
        <v>344.35500000000002</v>
      </c>
      <c r="F26" s="8">
        <v>94.143000000000001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345.61399999999998</v>
      </c>
      <c r="K26" s="14">
        <f t="shared" si="8"/>
        <v>-1.2589999999999577</v>
      </c>
      <c r="L26" s="14">
        <f>VLOOKUP(A:A,[1]TDSheet!$A:$X,24,0)</f>
        <v>50</v>
      </c>
      <c r="M26" s="14">
        <f>VLOOKUP(A:A,[1]TDSheet!$A:$N,14,0)</f>
        <v>60</v>
      </c>
      <c r="N26" s="14"/>
      <c r="O26" s="14"/>
      <c r="P26" s="14"/>
      <c r="Q26" s="14"/>
      <c r="R26" s="14"/>
      <c r="S26" s="14"/>
      <c r="T26" s="14"/>
      <c r="U26" s="16">
        <v>90</v>
      </c>
      <c r="V26" s="16">
        <v>60</v>
      </c>
      <c r="W26" s="14">
        <f t="shared" si="9"/>
        <v>57.392500000000005</v>
      </c>
      <c r="X26" s="16"/>
      <c r="Y26" s="17">
        <f t="shared" si="10"/>
        <v>6.1705449318290713</v>
      </c>
      <c r="Z26" s="18">
        <f t="shared" si="11"/>
        <v>9.253801933629477</v>
      </c>
      <c r="AA26" s="14"/>
      <c r="AB26" s="14"/>
      <c r="AC26" s="14"/>
      <c r="AD26" s="14">
        <v>0</v>
      </c>
      <c r="AE26" s="14">
        <f>VLOOKUP(A:A,[1]TDSheet!$A:$AF,32,0)</f>
        <v>38.269999999999996</v>
      </c>
      <c r="AF26" s="14">
        <f>VLOOKUP(A:A,[1]TDSheet!$A:$AG,33,0)</f>
        <v>44.928199999999997</v>
      </c>
      <c r="AG26" s="14">
        <f>VLOOKUP(A:A,[1]TDSheet!$A:$W,23,0)</f>
        <v>62.761199999999995</v>
      </c>
      <c r="AH26" s="14">
        <f>VLOOKUP(A:A,[3]TDSheet!$A:$D,4,0)</f>
        <v>21.843</v>
      </c>
      <c r="AI26" s="14">
        <f>VLOOKUP(A:A,[1]TDSheet!$A:$AI,35,0)</f>
        <v>0</v>
      </c>
      <c r="AJ26" s="14">
        <f t="shared" si="12"/>
        <v>90</v>
      </c>
      <c r="AK26" s="14">
        <f t="shared" si="13"/>
        <v>60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145.25700000000001</v>
      </c>
      <c r="D27" s="8">
        <v>292.04700000000003</v>
      </c>
      <c r="E27" s="8">
        <v>372.34699999999998</v>
      </c>
      <c r="F27" s="8">
        <v>55.201999999999998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359.93299999999999</v>
      </c>
      <c r="K27" s="14">
        <f t="shared" si="8"/>
        <v>12.413999999999987</v>
      </c>
      <c r="L27" s="14">
        <f>VLOOKUP(A:A,[1]TDSheet!$A:$X,24,0)</f>
        <v>50</v>
      </c>
      <c r="M27" s="14">
        <f>VLOOKUP(A:A,[1]TDSheet!$A:$N,14,0)</f>
        <v>60</v>
      </c>
      <c r="N27" s="14"/>
      <c r="O27" s="14"/>
      <c r="P27" s="14"/>
      <c r="Q27" s="14"/>
      <c r="R27" s="14"/>
      <c r="S27" s="14"/>
      <c r="T27" s="14"/>
      <c r="U27" s="16">
        <v>130</v>
      </c>
      <c r="V27" s="16">
        <v>60</v>
      </c>
      <c r="W27" s="14">
        <f t="shared" si="9"/>
        <v>62.057833333333328</v>
      </c>
      <c r="X27" s="16"/>
      <c r="Y27" s="17">
        <f t="shared" si="10"/>
        <v>5.723725449647775</v>
      </c>
      <c r="Z27" s="18">
        <f t="shared" si="11"/>
        <v>9.2383597842314149</v>
      </c>
      <c r="AA27" s="14"/>
      <c r="AB27" s="14"/>
      <c r="AC27" s="14"/>
      <c r="AD27" s="14">
        <v>0</v>
      </c>
      <c r="AE27" s="14">
        <f>VLOOKUP(A:A,[1]TDSheet!$A:$AF,32,0)</f>
        <v>38.448599999999999</v>
      </c>
      <c r="AF27" s="14">
        <f>VLOOKUP(A:A,[1]TDSheet!$A:$AG,33,0)</f>
        <v>44.226199999999999</v>
      </c>
      <c r="AG27" s="14">
        <f>VLOOKUP(A:A,[1]TDSheet!$A:$W,23,0)</f>
        <v>65.963999999999999</v>
      </c>
      <c r="AH27" s="14">
        <f>VLOOKUP(A:A,[3]TDSheet!$A:$D,4,0)</f>
        <v>14.16</v>
      </c>
      <c r="AI27" s="14">
        <f>VLOOKUP(A:A,[1]TDSheet!$A:$AI,35,0)</f>
        <v>0</v>
      </c>
      <c r="AJ27" s="14">
        <f t="shared" si="12"/>
        <v>130</v>
      </c>
      <c r="AK27" s="14">
        <f t="shared" si="13"/>
        <v>60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111.911</v>
      </c>
      <c r="D28" s="8">
        <v>77.918999999999997</v>
      </c>
      <c r="E28" s="8">
        <v>57.125999999999998</v>
      </c>
      <c r="F28" s="8">
        <v>37.973999999999997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4">
        <f>VLOOKUP(A:A,[2]TDSheet!$A:$F,6,0)</f>
        <v>154.006</v>
      </c>
      <c r="K28" s="14">
        <f t="shared" si="8"/>
        <v>-96.88</v>
      </c>
      <c r="L28" s="14">
        <f>VLOOKUP(A:A,[1]TDSheet!$A:$X,24,0)</f>
        <v>0</v>
      </c>
      <c r="M28" s="14">
        <f>VLOOKUP(A:A,[1]TDSheet!$A:$N,14,0)</f>
        <v>0</v>
      </c>
      <c r="N28" s="14"/>
      <c r="O28" s="14"/>
      <c r="P28" s="14"/>
      <c r="Q28" s="14"/>
      <c r="R28" s="14"/>
      <c r="S28" s="14"/>
      <c r="T28" s="14"/>
      <c r="U28" s="16">
        <v>30</v>
      </c>
      <c r="V28" s="16"/>
      <c r="W28" s="14">
        <f t="shared" si="9"/>
        <v>9.520999999999999</v>
      </c>
      <c r="X28" s="16"/>
      <c r="Y28" s="17">
        <f t="shared" si="10"/>
        <v>7.1393761159542057</v>
      </c>
      <c r="Z28" s="18">
        <f t="shared" si="11"/>
        <v>12.953350102904182</v>
      </c>
      <c r="AA28" s="14"/>
      <c r="AB28" s="14"/>
      <c r="AC28" s="14"/>
      <c r="AD28" s="14">
        <v>0</v>
      </c>
      <c r="AE28" s="14">
        <f>VLOOKUP(A:A,[1]TDSheet!$A:$AF,32,0)</f>
        <v>5.2476000000000003</v>
      </c>
      <c r="AF28" s="14">
        <f>VLOOKUP(A:A,[1]TDSheet!$A:$AG,33,0)</f>
        <v>2.5364</v>
      </c>
      <c r="AG28" s="14">
        <f>VLOOKUP(A:A,[1]TDSheet!$A:$W,23,0)</f>
        <v>9.1007999999999996</v>
      </c>
      <c r="AH28" s="14">
        <f>VLOOKUP(A:A,[3]TDSheet!$A:$D,4,0)</f>
        <v>5.3630000000000004</v>
      </c>
      <c r="AI28" s="14">
        <f>VLOOKUP(A:A,[1]TDSheet!$A:$AI,35,0)</f>
        <v>0</v>
      </c>
      <c r="AJ28" s="14">
        <f t="shared" si="12"/>
        <v>30</v>
      </c>
      <c r="AK28" s="14">
        <f t="shared" si="13"/>
        <v>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360.678</v>
      </c>
      <c r="D29" s="8">
        <v>714.75699999999995</v>
      </c>
      <c r="E29" s="8">
        <v>754.71299999999997</v>
      </c>
      <c r="F29" s="8">
        <v>265.46699999999998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769.87800000000004</v>
      </c>
      <c r="K29" s="14">
        <f t="shared" si="8"/>
        <v>-15.165000000000077</v>
      </c>
      <c r="L29" s="14">
        <f>VLOOKUP(A:A,[1]TDSheet!$A:$X,24,0)</f>
        <v>150</v>
      </c>
      <c r="M29" s="14">
        <f>VLOOKUP(A:A,[1]TDSheet!$A:$N,14,0)</f>
        <v>150</v>
      </c>
      <c r="N29" s="14"/>
      <c r="O29" s="14"/>
      <c r="P29" s="14"/>
      <c r="Q29" s="14"/>
      <c r="R29" s="14"/>
      <c r="S29" s="14"/>
      <c r="T29" s="14"/>
      <c r="U29" s="16">
        <v>120</v>
      </c>
      <c r="V29" s="16">
        <v>150</v>
      </c>
      <c r="W29" s="14">
        <f t="shared" si="9"/>
        <v>125.7855</v>
      </c>
      <c r="X29" s="16"/>
      <c r="Y29" s="17">
        <f t="shared" si="10"/>
        <v>6.6419976865377963</v>
      </c>
      <c r="Z29" s="18">
        <f t="shared" si="11"/>
        <v>9.3461884391304739</v>
      </c>
      <c r="AA29" s="14"/>
      <c r="AB29" s="14"/>
      <c r="AC29" s="14"/>
      <c r="AD29" s="14">
        <v>0</v>
      </c>
      <c r="AE29" s="14">
        <f>VLOOKUP(A:A,[1]TDSheet!$A:$AF,32,0)</f>
        <v>89.391199999999998</v>
      </c>
      <c r="AF29" s="14">
        <f>VLOOKUP(A:A,[1]TDSheet!$A:$AG,33,0)</f>
        <v>93.484000000000009</v>
      </c>
      <c r="AG29" s="14">
        <f>VLOOKUP(A:A,[1]TDSheet!$A:$W,23,0)</f>
        <v>129.2482</v>
      </c>
      <c r="AH29" s="14">
        <f>VLOOKUP(A:A,[3]TDSheet!$A:$D,4,0)</f>
        <v>64.756</v>
      </c>
      <c r="AI29" s="14">
        <f>VLOOKUP(A:A,[1]TDSheet!$A:$AI,35,0)</f>
        <v>0</v>
      </c>
      <c r="AJ29" s="14">
        <f t="shared" si="12"/>
        <v>120</v>
      </c>
      <c r="AK29" s="14">
        <f t="shared" si="13"/>
        <v>150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83.406000000000006</v>
      </c>
      <c r="D30" s="8">
        <v>195.33199999999999</v>
      </c>
      <c r="E30" s="8">
        <v>181.63800000000001</v>
      </c>
      <c r="F30" s="8">
        <v>88.944000000000003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183.32</v>
      </c>
      <c r="K30" s="14">
        <f t="shared" si="8"/>
        <v>-1.6819999999999879</v>
      </c>
      <c r="L30" s="14">
        <f>VLOOKUP(A:A,[1]TDSheet!$A:$X,24,0)</f>
        <v>20</v>
      </c>
      <c r="M30" s="14">
        <f>VLOOKUP(A:A,[1]TDSheet!$A:$N,14,0)</f>
        <v>0</v>
      </c>
      <c r="N30" s="14"/>
      <c r="O30" s="14"/>
      <c r="P30" s="14"/>
      <c r="Q30" s="14"/>
      <c r="R30" s="14"/>
      <c r="S30" s="14"/>
      <c r="T30" s="14"/>
      <c r="U30" s="16">
        <v>60</v>
      </c>
      <c r="V30" s="16">
        <v>60</v>
      </c>
      <c r="W30" s="14">
        <f t="shared" si="9"/>
        <v>30.273</v>
      </c>
      <c r="X30" s="16"/>
      <c r="Y30" s="17">
        <f t="shared" si="10"/>
        <v>7.5626465827635192</v>
      </c>
      <c r="Z30" s="18">
        <f t="shared" si="11"/>
        <v>8.4865109313721856</v>
      </c>
      <c r="AA30" s="14"/>
      <c r="AB30" s="14"/>
      <c r="AC30" s="14"/>
      <c r="AD30" s="14">
        <v>0</v>
      </c>
      <c r="AE30" s="14">
        <f>VLOOKUP(A:A,[1]TDSheet!$A:$AF,32,0)</f>
        <v>26.977399999999999</v>
      </c>
      <c r="AF30" s="14">
        <f>VLOOKUP(A:A,[1]TDSheet!$A:$AG,33,0)</f>
        <v>33.4452</v>
      </c>
      <c r="AG30" s="14">
        <f>VLOOKUP(A:A,[1]TDSheet!$A:$W,23,0)</f>
        <v>32.342799999999997</v>
      </c>
      <c r="AH30" s="14">
        <f>VLOOKUP(A:A,[3]TDSheet!$A:$D,4,0)</f>
        <v>7.46</v>
      </c>
      <c r="AI30" s="14">
        <f>VLOOKUP(A:A,[1]TDSheet!$A:$AI,35,0)</f>
        <v>0</v>
      </c>
      <c r="AJ30" s="14">
        <f t="shared" si="12"/>
        <v>60</v>
      </c>
      <c r="AK30" s="14">
        <f t="shared" si="13"/>
        <v>60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112.694</v>
      </c>
      <c r="D31" s="8">
        <v>195.36500000000001</v>
      </c>
      <c r="E31" s="8">
        <v>218.077</v>
      </c>
      <c r="F31" s="8">
        <v>84.542000000000002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215.15600000000001</v>
      </c>
      <c r="K31" s="14">
        <f t="shared" si="8"/>
        <v>2.9209999999999923</v>
      </c>
      <c r="L31" s="14">
        <f>VLOOKUP(A:A,[1]TDSheet!$A:$X,24,0)</f>
        <v>30</v>
      </c>
      <c r="M31" s="14">
        <f>VLOOKUP(A:A,[1]TDSheet!$A:$N,14,0)</f>
        <v>30</v>
      </c>
      <c r="N31" s="14"/>
      <c r="O31" s="14"/>
      <c r="P31" s="14"/>
      <c r="Q31" s="14"/>
      <c r="R31" s="14"/>
      <c r="S31" s="14"/>
      <c r="T31" s="14"/>
      <c r="U31" s="16">
        <v>80</v>
      </c>
      <c r="V31" s="16">
        <v>60</v>
      </c>
      <c r="W31" s="14">
        <f t="shared" si="9"/>
        <v>36.346166666666669</v>
      </c>
      <c r="X31" s="16"/>
      <c r="Y31" s="17">
        <f t="shared" si="10"/>
        <v>7.8286660216345609</v>
      </c>
      <c r="Z31" s="18">
        <f t="shared" si="11"/>
        <v>8.111555193194711</v>
      </c>
      <c r="AA31" s="14"/>
      <c r="AB31" s="14"/>
      <c r="AC31" s="14"/>
      <c r="AD31" s="14">
        <v>0</v>
      </c>
      <c r="AE31" s="14">
        <f>VLOOKUP(A:A,[1]TDSheet!$A:$AF,32,0)</f>
        <v>35.078600000000002</v>
      </c>
      <c r="AF31" s="14">
        <f>VLOOKUP(A:A,[1]TDSheet!$A:$AG,33,0)</f>
        <v>30.971399999999999</v>
      </c>
      <c r="AG31" s="14">
        <f>VLOOKUP(A:A,[1]TDSheet!$A:$W,23,0)</f>
        <v>42.799400000000006</v>
      </c>
      <c r="AH31" s="14">
        <f>VLOOKUP(A:A,[3]TDSheet!$A:$D,4,0)</f>
        <v>6.8</v>
      </c>
      <c r="AI31" s="14">
        <f>VLOOKUP(A:A,[1]TDSheet!$A:$AI,35,0)</f>
        <v>0</v>
      </c>
      <c r="AJ31" s="14">
        <f t="shared" si="12"/>
        <v>80</v>
      </c>
      <c r="AK31" s="14">
        <f t="shared" si="13"/>
        <v>60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628.90300000000002</v>
      </c>
      <c r="D32" s="8">
        <v>1372.127</v>
      </c>
      <c r="E32" s="8">
        <v>1259.414</v>
      </c>
      <c r="F32" s="8">
        <v>705.21299999999997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1273.8989999999999</v>
      </c>
      <c r="K32" s="14">
        <f t="shared" si="8"/>
        <v>-14.4849999999999</v>
      </c>
      <c r="L32" s="14">
        <f>VLOOKUP(A:A,[1]TDSheet!$A:$X,24,0)</f>
        <v>150</v>
      </c>
      <c r="M32" s="14">
        <f>VLOOKUP(A:A,[1]TDSheet!$A:$N,14,0)</f>
        <v>150</v>
      </c>
      <c r="N32" s="14"/>
      <c r="O32" s="14"/>
      <c r="P32" s="14"/>
      <c r="Q32" s="14"/>
      <c r="R32" s="14"/>
      <c r="S32" s="14"/>
      <c r="T32" s="14"/>
      <c r="U32" s="16">
        <v>300</v>
      </c>
      <c r="V32" s="16">
        <v>450</v>
      </c>
      <c r="W32" s="14">
        <f t="shared" si="9"/>
        <v>209.90233333333333</v>
      </c>
      <c r="X32" s="16"/>
      <c r="Y32" s="17">
        <f t="shared" si="10"/>
        <v>8.3620461579750582</v>
      </c>
      <c r="Z32" s="18">
        <f t="shared" si="11"/>
        <v>8.1124278405072996</v>
      </c>
      <c r="AA32" s="14"/>
      <c r="AB32" s="14"/>
      <c r="AC32" s="14"/>
      <c r="AD32" s="14">
        <v>0</v>
      </c>
      <c r="AE32" s="14">
        <f>VLOOKUP(A:A,[1]TDSheet!$A:$AF,32,0)</f>
        <v>216.36100000000002</v>
      </c>
      <c r="AF32" s="14">
        <f>VLOOKUP(A:A,[1]TDSheet!$A:$AG,33,0)</f>
        <v>222.20479999999998</v>
      </c>
      <c r="AG32" s="14">
        <f>VLOOKUP(A:A,[1]TDSheet!$A:$W,23,0)</f>
        <v>245.93719999999999</v>
      </c>
      <c r="AH32" s="14">
        <f>VLOOKUP(A:A,[3]TDSheet!$A:$D,4,0)</f>
        <v>84.828000000000003</v>
      </c>
      <c r="AI32" s="14">
        <f>VLOOKUP(A:A,[1]TDSheet!$A:$AI,35,0)</f>
        <v>0</v>
      </c>
      <c r="AJ32" s="14">
        <f t="shared" si="12"/>
        <v>300</v>
      </c>
      <c r="AK32" s="14">
        <f t="shared" si="13"/>
        <v>450</v>
      </c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89.298000000000002</v>
      </c>
      <c r="D33" s="8">
        <v>99.515000000000001</v>
      </c>
      <c r="E33" s="8">
        <v>117.407</v>
      </c>
      <c r="F33" s="8">
        <v>61.725000000000001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135.15</v>
      </c>
      <c r="K33" s="14">
        <f t="shared" si="8"/>
        <v>-17.743000000000009</v>
      </c>
      <c r="L33" s="14">
        <f>VLOOKUP(A:A,[1]TDSheet!$A:$X,24,0)</f>
        <v>30</v>
      </c>
      <c r="M33" s="14">
        <f>VLOOKUP(A:A,[1]TDSheet!$A:$N,14,0)</f>
        <v>30</v>
      </c>
      <c r="N33" s="14"/>
      <c r="O33" s="14"/>
      <c r="P33" s="14"/>
      <c r="Q33" s="14"/>
      <c r="R33" s="14"/>
      <c r="S33" s="14"/>
      <c r="T33" s="14"/>
      <c r="U33" s="16"/>
      <c r="V33" s="16">
        <v>20</v>
      </c>
      <c r="W33" s="14">
        <f t="shared" si="9"/>
        <v>19.567833333333333</v>
      </c>
      <c r="X33" s="16"/>
      <c r="Y33" s="17">
        <f t="shared" si="10"/>
        <v>7.2427538392089055</v>
      </c>
      <c r="Z33" s="18">
        <f t="shared" si="11"/>
        <v>9.7107834404505766</v>
      </c>
      <c r="AA33" s="14"/>
      <c r="AB33" s="14"/>
      <c r="AC33" s="14"/>
      <c r="AD33" s="14">
        <v>0</v>
      </c>
      <c r="AE33" s="14">
        <f>VLOOKUP(A:A,[1]TDSheet!$A:$AF,32,0)</f>
        <v>14.5946</v>
      </c>
      <c r="AF33" s="14">
        <f>VLOOKUP(A:A,[1]TDSheet!$A:$AG,33,0)</f>
        <v>12.723600000000001</v>
      </c>
      <c r="AG33" s="14">
        <f>VLOOKUP(A:A,[1]TDSheet!$A:$W,23,0)</f>
        <v>23.204799999999999</v>
      </c>
      <c r="AH33" s="14">
        <f>VLOOKUP(A:A,[3]TDSheet!$A:$D,4,0)</f>
        <v>4.149</v>
      </c>
      <c r="AI33" s="14" t="str">
        <f>VLOOKUP(A:A,[1]TDSheet!$A:$AI,35,0)</f>
        <v>увел</v>
      </c>
      <c r="AJ33" s="14">
        <f t="shared" si="12"/>
        <v>0</v>
      </c>
      <c r="AK33" s="14">
        <f t="shared" si="13"/>
        <v>20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62.061999999999998</v>
      </c>
      <c r="D34" s="8">
        <v>196.952</v>
      </c>
      <c r="E34" s="8">
        <v>119.182</v>
      </c>
      <c r="F34" s="8">
        <v>132.04599999999999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130.80000000000001</v>
      </c>
      <c r="K34" s="14">
        <f t="shared" si="8"/>
        <v>-11.618000000000009</v>
      </c>
      <c r="L34" s="14">
        <f>VLOOKUP(A:A,[1]TDSheet!$A:$X,24,0)</f>
        <v>0</v>
      </c>
      <c r="M34" s="14">
        <f>VLOOKUP(A:A,[1]TDSheet!$A:$N,14,0)</f>
        <v>0</v>
      </c>
      <c r="N34" s="14"/>
      <c r="O34" s="14"/>
      <c r="P34" s="14"/>
      <c r="Q34" s="14"/>
      <c r="R34" s="14"/>
      <c r="S34" s="14"/>
      <c r="T34" s="14"/>
      <c r="U34" s="16"/>
      <c r="V34" s="16">
        <v>20</v>
      </c>
      <c r="W34" s="14">
        <f t="shared" si="9"/>
        <v>19.863666666666667</v>
      </c>
      <c r="X34" s="16"/>
      <c r="Y34" s="17">
        <f t="shared" si="10"/>
        <v>7.6544780252051483</v>
      </c>
      <c r="Z34" s="18">
        <f t="shared" si="11"/>
        <v>9.1937356391341147</v>
      </c>
      <c r="AA34" s="14"/>
      <c r="AB34" s="14"/>
      <c r="AC34" s="14"/>
      <c r="AD34" s="14">
        <v>0</v>
      </c>
      <c r="AE34" s="14">
        <f>VLOOKUP(A:A,[1]TDSheet!$A:$AF,32,0)</f>
        <v>16.538</v>
      </c>
      <c r="AF34" s="14">
        <f>VLOOKUP(A:A,[1]TDSheet!$A:$AG,33,0)</f>
        <v>22.485800000000001</v>
      </c>
      <c r="AG34" s="14">
        <f>VLOOKUP(A:A,[1]TDSheet!$A:$W,23,0)</f>
        <v>24.6158</v>
      </c>
      <c r="AH34" s="14">
        <f>VLOOKUP(A:A,[3]TDSheet!$A:$D,4,0)</f>
        <v>2.5979999999999999</v>
      </c>
      <c r="AI34" s="14" t="str">
        <f>VLOOKUP(A:A,[1]TDSheet!$A:$AI,35,0)</f>
        <v>увел</v>
      </c>
      <c r="AJ34" s="14">
        <f t="shared" si="12"/>
        <v>0</v>
      </c>
      <c r="AK34" s="14">
        <f t="shared" si="13"/>
        <v>20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77.459999999999994</v>
      </c>
      <c r="D35" s="8">
        <v>112.88800000000001</v>
      </c>
      <c r="E35" s="8">
        <v>96.864000000000004</v>
      </c>
      <c r="F35" s="8">
        <v>88.103999999999999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101.703</v>
      </c>
      <c r="K35" s="14">
        <f t="shared" si="8"/>
        <v>-4.8389999999999986</v>
      </c>
      <c r="L35" s="14">
        <f>VLOOKUP(A:A,[1]TDSheet!$A:$X,24,0)</f>
        <v>0</v>
      </c>
      <c r="M35" s="14">
        <f>VLOOKUP(A:A,[1]TDSheet!$A:$N,14,0)</f>
        <v>0</v>
      </c>
      <c r="N35" s="14"/>
      <c r="O35" s="14"/>
      <c r="P35" s="14"/>
      <c r="Q35" s="14"/>
      <c r="R35" s="14"/>
      <c r="S35" s="14"/>
      <c r="T35" s="14"/>
      <c r="U35" s="16"/>
      <c r="V35" s="16">
        <v>10</v>
      </c>
      <c r="W35" s="14">
        <f t="shared" si="9"/>
        <v>16.144000000000002</v>
      </c>
      <c r="X35" s="16"/>
      <c r="Y35" s="17">
        <f t="shared" si="10"/>
        <v>6.076808721506441</v>
      </c>
      <c r="Z35" s="18">
        <f t="shared" si="11"/>
        <v>8.4740433618381275</v>
      </c>
      <c r="AA35" s="14"/>
      <c r="AB35" s="14"/>
      <c r="AC35" s="14"/>
      <c r="AD35" s="14">
        <v>0</v>
      </c>
      <c r="AE35" s="14">
        <f>VLOOKUP(A:A,[1]TDSheet!$A:$AF,32,0)</f>
        <v>11.577</v>
      </c>
      <c r="AF35" s="14">
        <f>VLOOKUP(A:A,[1]TDSheet!$A:$AG,33,0)</f>
        <v>20.191600000000001</v>
      </c>
      <c r="AG35" s="14">
        <f>VLOOKUP(A:A,[1]TDSheet!$A:$W,23,0)</f>
        <v>18.834800000000001</v>
      </c>
      <c r="AH35" s="14">
        <f>VLOOKUP(A:A,[3]TDSheet!$A:$D,4,0)</f>
        <v>2.69</v>
      </c>
      <c r="AI35" s="14" t="str">
        <f>VLOOKUP(A:A,[1]TDSheet!$A:$AI,35,0)</f>
        <v>склад</v>
      </c>
      <c r="AJ35" s="14">
        <f t="shared" si="12"/>
        <v>0</v>
      </c>
      <c r="AK35" s="14">
        <f t="shared" si="13"/>
        <v>10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74.245999999999995</v>
      </c>
      <c r="D36" s="8">
        <v>80.247</v>
      </c>
      <c r="E36" s="8">
        <v>104.12</v>
      </c>
      <c r="F36" s="8">
        <v>36.524999999999999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176.4</v>
      </c>
      <c r="K36" s="14">
        <f t="shared" si="8"/>
        <v>-72.28</v>
      </c>
      <c r="L36" s="14">
        <f>VLOOKUP(A:A,[1]TDSheet!$A:$X,24,0)</f>
        <v>30</v>
      </c>
      <c r="M36" s="14">
        <f>VLOOKUP(A:A,[1]TDSheet!$A:$N,14,0)</f>
        <v>30</v>
      </c>
      <c r="N36" s="14"/>
      <c r="O36" s="14"/>
      <c r="P36" s="14"/>
      <c r="Q36" s="14"/>
      <c r="R36" s="14"/>
      <c r="S36" s="14"/>
      <c r="T36" s="14"/>
      <c r="U36" s="16">
        <v>20</v>
      </c>
      <c r="V36" s="16">
        <v>10</v>
      </c>
      <c r="W36" s="14">
        <f t="shared" si="9"/>
        <v>17.353333333333335</v>
      </c>
      <c r="X36" s="16"/>
      <c r="Y36" s="17">
        <f t="shared" si="10"/>
        <v>7.2911064156742214</v>
      </c>
      <c r="Z36" s="18">
        <f t="shared" si="11"/>
        <v>9.1301053543079806</v>
      </c>
      <c r="AA36" s="14"/>
      <c r="AB36" s="14"/>
      <c r="AC36" s="14"/>
      <c r="AD36" s="14">
        <v>0</v>
      </c>
      <c r="AE36" s="14">
        <f>VLOOKUP(A:A,[1]TDSheet!$A:$AF,32,0)</f>
        <v>13.858000000000001</v>
      </c>
      <c r="AF36" s="14">
        <f>VLOOKUP(A:A,[1]TDSheet!$A:$AG,33,0)</f>
        <v>13.433400000000001</v>
      </c>
      <c r="AG36" s="14">
        <f>VLOOKUP(A:A,[1]TDSheet!$A:$W,23,0)</f>
        <v>18.790399999999998</v>
      </c>
      <c r="AH36" s="14">
        <f>VLOOKUP(A:A,[3]TDSheet!$A:$D,4,0)</f>
        <v>5.4359999999999999</v>
      </c>
      <c r="AI36" s="14">
        <f>VLOOKUP(A:A,[1]TDSheet!$A:$AI,35,0)</f>
        <v>0</v>
      </c>
      <c r="AJ36" s="14">
        <f t="shared" si="12"/>
        <v>20</v>
      </c>
      <c r="AK36" s="14">
        <f t="shared" si="13"/>
        <v>10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91.292000000000002</v>
      </c>
      <c r="D37" s="8">
        <v>126.952</v>
      </c>
      <c r="E37" s="8">
        <v>168.071</v>
      </c>
      <c r="F37" s="8">
        <v>43.710999999999999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207.78299999999999</v>
      </c>
      <c r="K37" s="14">
        <f t="shared" si="8"/>
        <v>-39.711999999999989</v>
      </c>
      <c r="L37" s="14">
        <f>VLOOKUP(A:A,[1]TDSheet!$A:$X,24,0)</f>
        <v>30</v>
      </c>
      <c r="M37" s="14">
        <f>VLOOKUP(A:A,[1]TDSheet!$A:$N,14,0)</f>
        <v>30</v>
      </c>
      <c r="N37" s="14"/>
      <c r="O37" s="14"/>
      <c r="P37" s="14"/>
      <c r="Q37" s="14"/>
      <c r="R37" s="14"/>
      <c r="S37" s="14"/>
      <c r="T37" s="14"/>
      <c r="U37" s="16">
        <v>40</v>
      </c>
      <c r="V37" s="16">
        <v>20</v>
      </c>
      <c r="W37" s="14">
        <f t="shared" si="9"/>
        <v>28.011833333333332</v>
      </c>
      <c r="X37" s="16"/>
      <c r="Y37" s="17">
        <f t="shared" si="10"/>
        <v>5.8443514943089534</v>
      </c>
      <c r="Z37" s="18">
        <f t="shared" si="11"/>
        <v>9.2024170882518277</v>
      </c>
      <c r="AA37" s="14"/>
      <c r="AB37" s="14"/>
      <c r="AC37" s="14"/>
      <c r="AD37" s="14">
        <v>0</v>
      </c>
      <c r="AE37" s="14">
        <f>VLOOKUP(A:A,[1]TDSheet!$A:$AF,32,0)</f>
        <v>17.79</v>
      </c>
      <c r="AF37" s="14">
        <f>VLOOKUP(A:A,[1]TDSheet!$A:$AG,33,0)</f>
        <v>17.654599999999999</v>
      </c>
      <c r="AG37" s="14">
        <f>VLOOKUP(A:A,[1]TDSheet!$A:$W,23,0)</f>
        <v>29.450799999999997</v>
      </c>
      <c r="AH37" s="14">
        <f>VLOOKUP(A:A,[3]TDSheet!$A:$D,4,0)</f>
        <v>6.4619999999999997</v>
      </c>
      <c r="AI37" s="14">
        <f>VLOOKUP(A:A,[1]TDSheet!$A:$AI,35,0)</f>
        <v>0</v>
      </c>
      <c r="AJ37" s="14">
        <f t="shared" si="12"/>
        <v>40</v>
      </c>
      <c r="AK37" s="14">
        <f t="shared" si="13"/>
        <v>20</v>
      </c>
      <c r="AL37" s="14"/>
      <c r="AM37" s="14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30.439</v>
      </c>
      <c r="D38" s="8">
        <v>137.53399999999999</v>
      </c>
      <c r="E38" s="8">
        <v>127.931</v>
      </c>
      <c r="F38" s="8">
        <v>28.271999999999998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205.03700000000001</v>
      </c>
      <c r="K38" s="14">
        <f t="shared" si="8"/>
        <v>-77.106000000000009</v>
      </c>
      <c r="L38" s="14">
        <f>VLOOKUP(A:A,[1]TDSheet!$A:$X,24,0)</f>
        <v>30</v>
      </c>
      <c r="M38" s="14">
        <f>VLOOKUP(A:A,[1]TDSheet!$A:$N,14,0)</f>
        <v>30</v>
      </c>
      <c r="N38" s="14"/>
      <c r="O38" s="14"/>
      <c r="P38" s="14"/>
      <c r="Q38" s="14"/>
      <c r="R38" s="14"/>
      <c r="S38" s="14"/>
      <c r="T38" s="14"/>
      <c r="U38" s="16"/>
      <c r="V38" s="16">
        <v>10</v>
      </c>
      <c r="W38" s="14">
        <f t="shared" si="9"/>
        <v>21.321833333333334</v>
      </c>
      <c r="X38" s="16"/>
      <c r="Y38" s="17">
        <f t="shared" si="10"/>
        <v>4.6089845307235926</v>
      </c>
      <c r="Z38" s="18">
        <f t="shared" si="11"/>
        <v>9.1246053853296196</v>
      </c>
      <c r="AA38" s="14"/>
      <c r="AB38" s="14"/>
      <c r="AC38" s="14"/>
      <c r="AD38" s="14">
        <v>0</v>
      </c>
      <c r="AE38" s="14">
        <f>VLOOKUP(A:A,[1]TDSheet!$A:$AF,32,0)</f>
        <v>10.77</v>
      </c>
      <c r="AF38" s="14">
        <f>VLOOKUP(A:A,[1]TDSheet!$A:$AG,33,0)</f>
        <v>14.646799999999999</v>
      </c>
      <c r="AG38" s="14">
        <f>VLOOKUP(A:A,[1]TDSheet!$A:$W,23,0)</f>
        <v>22.819200000000002</v>
      </c>
      <c r="AH38" s="14">
        <f>VLOOKUP(A:A,[3]TDSheet!$A:$D,4,0)</f>
        <v>3.64</v>
      </c>
      <c r="AI38" s="14">
        <f>VLOOKUP(A:A,[1]TDSheet!$A:$AI,35,0)</f>
        <v>0</v>
      </c>
      <c r="AJ38" s="14">
        <f t="shared" si="12"/>
        <v>0</v>
      </c>
      <c r="AK38" s="14">
        <f t="shared" si="13"/>
        <v>10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1864</v>
      </c>
      <c r="D39" s="8">
        <v>4647</v>
      </c>
      <c r="E39" s="19">
        <v>3632</v>
      </c>
      <c r="F39" s="19">
        <v>1334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2932</v>
      </c>
      <c r="K39" s="14">
        <f t="shared" si="8"/>
        <v>700</v>
      </c>
      <c r="L39" s="14">
        <f>VLOOKUP(A:A,[1]TDSheet!$A:$X,24,0)</f>
        <v>700</v>
      </c>
      <c r="M39" s="14">
        <f>VLOOKUP(A:A,[1]TDSheet!$A:$N,14,0)</f>
        <v>700</v>
      </c>
      <c r="N39" s="14"/>
      <c r="O39" s="14"/>
      <c r="P39" s="14"/>
      <c r="Q39" s="14"/>
      <c r="R39" s="14"/>
      <c r="S39" s="14"/>
      <c r="T39" s="14"/>
      <c r="U39" s="16">
        <v>500</v>
      </c>
      <c r="V39" s="16">
        <v>600</v>
      </c>
      <c r="W39" s="14">
        <f t="shared" si="9"/>
        <v>605.33333333333337</v>
      </c>
      <c r="X39" s="16"/>
      <c r="Y39" s="17">
        <f t="shared" si="10"/>
        <v>6.3337004405286343</v>
      </c>
      <c r="Z39" s="18">
        <f t="shared" si="11"/>
        <v>9.189837008628956</v>
      </c>
      <c r="AA39" s="14"/>
      <c r="AB39" s="14"/>
      <c r="AC39" s="14"/>
      <c r="AD39" s="14">
        <v>0</v>
      </c>
      <c r="AE39" s="14">
        <f>VLOOKUP(A:A,[1]TDSheet!$A:$AF,32,0)</f>
        <v>417.2</v>
      </c>
      <c r="AF39" s="14">
        <f>VLOOKUP(A:A,[1]TDSheet!$A:$AG,33,0)</f>
        <v>444</v>
      </c>
      <c r="AG39" s="14">
        <f>VLOOKUP(A:A,[1]TDSheet!$A:$W,23,0)</f>
        <v>662.4</v>
      </c>
      <c r="AH39" s="14">
        <f>VLOOKUP(A:A,[3]TDSheet!$A:$D,4,0)</f>
        <v>166</v>
      </c>
      <c r="AI39" s="14" t="str">
        <f>VLOOKUP(A:A,[1]TDSheet!$A:$AI,35,0)</f>
        <v>декяб</v>
      </c>
      <c r="AJ39" s="14">
        <f t="shared" si="12"/>
        <v>175</v>
      </c>
      <c r="AK39" s="14">
        <f t="shared" si="13"/>
        <v>210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3686</v>
      </c>
      <c r="D40" s="8">
        <v>5579</v>
      </c>
      <c r="E40" s="19">
        <v>5455</v>
      </c>
      <c r="F40" s="19">
        <v>1740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4006</v>
      </c>
      <c r="K40" s="14">
        <f t="shared" si="8"/>
        <v>1449</v>
      </c>
      <c r="L40" s="14">
        <f>VLOOKUP(A:A,[1]TDSheet!$A:$X,24,0)</f>
        <v>700</v>
      </c>
      <c r="M40" s="14">
        <f>VLOOKUP(A:A,[1]TDSheet!$A:$N,14,0)</f>
        <v>700</v>
      </c>
      <c r="N40" s="14"/>
      <c r="O40" s="14"/>
      <c r="P40" s="14"/>
      <c r="Q40" s="14"/>
      <c r="R40" s="14"/>
      <c r="S40" s="14"/>
      <c r="T40" s="14"/>
      <c r="U40" s="16">
        <v>2000</v>
      </c>
      <c r="V40" s="16">
        <v>1200</v>
      </c>
      <c r="W40" s="14">
        <f t="shared" si="9"/>
        <v>803.16666666666663</v>
      </c>
      <c r="X40" s="16"/>
      <c r="Y40" s="17">
        <f t="shared" si="10"/>
        <v>7.8937538908487239</v>
      </c>
      <c r="Z40" s="18">
        <f t="shared" si="11"/>
        <v>9.2339062044858728</v>
      </c>
      <c r="AA40" s="14"/>
      <c r="AB40" s="14"/>
      <c r="AC40" s="14"/>
      <c r="AD40" s="14">
        <f>VLOOKUP(A:A,[4]TDSheet!$A:$D,4,0)</f>
        <v>636</v>
      </c>
      <c r="AE40" s="14">
        <f>VLOOKUP(A:A,[1]TDSheet!$A:$AF,32,0)</f>
        <v>686.6</v>
      </c>
      <c r="AF40" s="14">
        <f>VLOOKUP(A:A,[1]TDSheet!$A:$AG,33,0)</f>
        <v>659.2</v>
      </c>
      <c r="AG40" s="14">
        <f>VLOOKUP(A:A,[1]TDSheet!$A:$W,23,0)</f>
        <v>742</v>
      </c>
      <c r="AH40" s="14">
        <f>VLOOKUP(A:A,[3]TDSheet!$A:$D,4,0)</f>
        <v>815</v>
      </c>
      <c r="AI40" s="14">
        <f>VLOOKUP(A:A,[1]TDSheet!$A:$AI,35,0)</f>
        <v>0</v>
      </c>
      <c r="AJ40" s="14">
        <f t="shared" si="12"/>
        <v>800</v>
      </c>
      <c r="AK40" s="14">
        <f t="shared" si="13"/>
        <v>480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2027</v>
      </c>
      <c r="D41" s="8">
        <v>15204</v>
      </c>
      <c r="E41" s="8">
        <v>14498</v>
      </c>
      <c r="F41" s="8">
        <v>2575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14638</v>
      </c>
      <c r="K41" s="14">
        <f t="shared" si="8"/>
        <v>-140</v>
      </c>
      <c r="L41" s="14">
        <f>VLOOKUP(A:A,[1]TDSheet!$A:$X,24,0)</f>
        <v>800</v>
      </c>
      <c r="M41" s="14">
        <f>VLOOKUP(A:A,[1]TDSheet!$A:$N,14,0)</f>
        <v>1000</v>
      </c>
      <c r="N41" s="14"/>
      <c r="O41" s="14"/>
      <c r="P41" s="14"/>
      <c r="Q41" s="14"/>
      <c r="R41" s="14"/>
      <c r="S41" s="14"/>
      <c r="T41" s="14"/>
      <c r="U41" s="16">
        <v>800</v>
      </c>
      <c r="V41" s="16">
        <v>1000</v>
      </c>
      <c r="W41" s="14">
        <f t="shared" si="9"/>
        <v>2083</v>
      </c>
      <c r="X41" s="16"/>
      <c r="Y41" s="17">
        <f t="shared" si="10"/>
        <v>2.9644743158905427</v>
      </c>
      <c r="Z41" s="18">
        <f t="shared" si="11"/>
        <v>10.119632907243526</v>
      </c>
      <c r="AA41" s="14"/>
      <c r="AB41" s="14"/>
      <c r="AC41" s="14"/>
      <c r="AD41" s="14">
        <f>VLOOKUP(A:A,[4]TDSheet!$A:$D,4,0)</f>
        <v>2000</v>
      </c>
      <c r="AE41" s="14">
        <f>VLOOKUP(A:A,[1]TDSheet!$A:$AF,32,0)</f>
        <v>610.20000000000005</v>
      </c>
      <c r="AF41" s="14">
        <f>VLOOKUP(A:A,[1]TDSheet!$A:$AG,33,0)</f>
        <v>755.4</v>
      </c>
      <c r="AG41" s="14">
        <f>VLOOKUP(A:A,[1]TDSheet!$A:$W,23,0)</f>
        <v>1091.4000000000001</v>
      </c>
      <c r="AH41" s="14">
        <f>VLOOKUP(A:A,[3]TDSheet!$A:$D,4,0)</f>
        <v>2430</v>
      </c>
      <c r="AI41" s="14" t="str">
        <f>VLOOKUP(A:A,[1]TDSheet!$A:$AI,35,0)</f>
        <v>проддек</v>
      </c>
      <c r="AJ41" s="14">
        <f t="shared" si="12"/>
        <v>360</v>
      </c>
      <c r="AK41" s="14">
        <f t="shared" si="13"/>
        <v>450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470.846</v>
      </c>
      <c r="D42" s="8">
        <v>611.50400000000002</v>
      </c>
      <c r="E42" s="8">
        <v>696.77599999999995</v>
      </c>
      <c r="F42" s="8">
        <v>346.673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677.04899999999998</v>
      </c>
      <c r="K42" s="14">
        <f t="shared" si="8"/>
        <v>19.726999999999975</v>
      </c>
      <c r="L42" s="14">
        <f>VLOOKUP(A:A,[1]TDSheet!$A:$X,24,0)</f>
        <v>50</v>
      </c>
      <c r="M42" s="14">
        <f>VLOOKUP(A:A,[1]TDSheet!$A:$N,14,0)</f>
        <v>50</v>
      </c>
      <c r="N42" s="14"/>
      <c r="O42" s="14"/>
      <c r="P42" s="14"/>
      <c r="Q42" s="14"/>
      <c r="R42" s="14"/>
      <c r="S42" s="14"/>
      <c r="T42" s="14"/>
      <c r="U42" s="16">
        <v>400</v>
      </c>
      <c r="V42" s="16">
        <v>120</v>
      </c>
      <c r="W42" s="14">
        <f t="shared" si="9"/>
        <v>116.12933333333332</v>
      </c>
      <c r="X42" s="16"/>
      <c r="Y42" s="17">
        <f t="shared" si="10"/>
        <v>8.3241070300928861</v>
      </c>
      <c r="Z42" s="18">
        <f t="shared" si="11"/>
        <v>9.1786288737516344</v>
      </c>
      <c r="AA42" s="14"/>
      <c r="AB42" s="14"/>
      <c r="AC42" s="14"/>
      <c r="AD42" s="14">
        <v>0</v>
      </c>
      <c r="AE42" s="14">
        <f>VLOOKUP(A:A,[1]TDSheet!$A:$AF,32,0)</f>
        <v>105.31780000000001</v>
      </c>
      <c r="AF42" s="14">
        <f>VLOOKUP(A:A,[1]TDSheet!$A:$AG,33,0)</f>
        <v>112.22260000000001</v>
      </c>
      <c r="AG42" s="14">
        <f>VLOOKUP(A:A,[1]TDSheet!$A:$W,23,0)</f>
        <v>119.3086</v>
      </c>
      <c r="AH42" s="14">
        <f>VLOOKUP(A:A,[3]TDSheet!$A:$D,4,0)</f>
        <v>35.520000000000003</v>
      </c>
      <c r="AI42" s="14">
        <f>VLOOKUP(A:A,[1]TDSheet!$A:$AI,35,0)</f>
        <v>0</v>
      </c>
      <c r="AJ42" s="14">
        <f t="shared" si="12"/>
        <v>400</v>
      </c>
      <c r="AK42" s="14">
        <f t="shared" si="13"/>
        <v>120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2237</v>
      </c>
      <c r="D43" s="8">
        <v>531</v>
      </c>
      <c r="E43" s="8">
        <v>561</v>
      </c>
      <c r="F43" s="8">
        <v>2180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594</v>
      </c>
      <c r="K43" s="14">
        <f t="shared" si="8"/>
        <v>-33</v>
      </c>
      <c r="L43" s="14">
        <f>VLOOKUP(A:A,[1]TDSheet!$A:$X,24,0)</f>
        <v>0</v>
      </c>
      <c r="M43" s="14">
        <f>VLOOKUP(A:A,[1]TDSheet!$A:$N,14,0)</f>
        <v>0</v>
      </c>
      <c r="N43" s="14"/>
      <c r="O43" s="14"/>
      <c r="P43" s="14"/>
      <c r="Q43" s="14"/>
      <c r="R43" s="14"/>
      <c r="S43" s="14"/>
      <c r="T43" s="14"/>
      <c r="U43" s="16"/>
      <c r="V43" s="16"/>
      <c r="W43" s="14">
        <f t="shared" si="9"/>
        <v>93.5</v>
      </c>
      <c r="X43" s="16"/>
      <c r="Y43" s="17">
        <f t="shared" si="10"/>
        <v>23.315508021390375</v>
      </c>
      <c r="Z43" s="18">
        <f t="shared" si="11"/>
        <v>24.71655328798186</v>
      </c>
      <c r="AA43" s="14"/>
      <c r="AB43" s="14"/>
      <c r="AC43" s="14"/>
      <c r="AD43" s="14">
        <v>0</v>
      </c>
      <c r="AE43" s="14">
        <f>VLOOKUP(A:A,[1]TDSheet!$A:$AF,32,0)</f>
        <v>88.2</v>
      </c>
      <c r="AF43" s="14">
        <f>VLOOKUP(A:A,[1]TDSheet!$A:$AG,33,0)</f>
        <v>97.4</v>
      </c>
      <c r="AG43" s="14">
        <f>VLOOKUP(A:A,[1]TDSheet!$A:$W,23,0)</f>
        <v>113.8</v>
      </c>
      <c r="AH43" s="14">
        <f>VLOOKUP(A:A,[3]TDSheet!$A:$D,4,0)</f>
        <v>11</v>
      </c>
      <c r="AI43" s="14">
        <f>VLOOKUP(A:A,[1]TDSheet!$A:$AI,35,0)</f>
        <v>0</v>
      </c>
      <c r="AJ43" s="14">
        <f t="shared" si="12"/>
        <v>0</v>
      </c>
      <c r="AK43" s="14">
        <f t="shared" si="13"/>
        <v>0</v>
      </c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927</v>
      </c>
      <c r="D44" s="8">
        <v>1668</v>
      </c>
      <c r="E44" s="8">
        <v>1890</v>
      </c>
      <c r="F44" s="8">
        <v>619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2032</v>
      </c>
      <c r="K44" s="14">
        <f t="shared" si="8"/>
        <v>-142</v>
      </c>
      <c r="L44" s="14">
        <f>VLOOKUP(A:A,[1]TDSheet!$A:$X,24,0)</f>
        <v>300</v>
      </c>
      <c r="M44" s="14">
        <f>VLOOKUP(A:A,[1]TDSheet!$A:$N,14,0)</f>
        <v>300</v>
      </c>
      <c r="N44" s="14"/>
      <c r="O44" s="14"/>
      <c r="P44" s="14"/>
      <c r="Q44" s="14"/>
      <c r="R44" s="14"/>
      <c r="S44" s="14"/>
      <c r="T44" s="14"/>
      <c r="U44" s="16">
        <v>500</v>
      </c>
      <c r="V44" s="16">
        <v>350</v>
      </c>
      <c r="W44" s="14">
        <f t="shared" si="9"/>
        <v>315</v>
      </c>
      <c r="X44" s="16"/>
      <c r="Y44" s="17">
        <f t="shared" si="10"/>
        <v>6.568253968253968</v>
      </c>
      <c r="Z44" s="18">
        <f t="shared" si="11"/>
        <v>9.3535262206148282</v>
      </c>
      <c r="AA44" s="14"/>
      <c r="AB44" s="14"/>
      <c r="AC44" s="14"/>
      <c r="AD44" s="14">
        <v>0</v>
      </c>
      <c r="AE44" s="14">
        <f>VLOOKUP(A:A,[1]TDSheet!$A:$AF,32,0)</f>
        <v>221.2</v>
      </c>
      <c r="AF44" s="14">
        <f>VLOOKUP(A:A,[1]TDSheet!$A:$AG,33,0)</f>
        <v>233</v>
      </c>
      <c r="AG44" s="14">
        <f>VLOOKUP(A:A,[1]TDSheet!$A:$W,23,0)</f>
        <v>330.6</v>
      </c>
      <c r="AH44" s="14">
        <f>VLOOKUP(A:A,[3]TDSheet!$A:$D,4,0)</f>
        <v>83</v>
      </c>
      <c r="AI44" s="14">
        <f>VLOOKUP(A:A,[1]TDSheet!$A:$AI,35,0)</f>
        <v>0</v>
      </c>
      <c r="AJ44" s="14">
        <f t="shared" si="12"/>
        <v>175</v>
      </c>
      <c r="AK44" s="14">
        <f t="shared" si="13"/>
        <v>122.49999999999999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144.59100000000001</v>
      </c>
      <c r="D45" s="8">
        <v>472.26499999999999</v>
      </c>
      <c r="E45" s="8">
        <v>424.33699999999999</v>
      </c>
      <c r="F45" s="8">
        <v>172.85900000000001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446.66300000000001</v>
      </c>
      <c r="K45" s="14">
        <f t="shared" si="8"/>
        <v>-22.326000000000022</v>
      </c>
      <c r="L45" s="14">
        <f>VLOOKUP(A:A,[1]TDSheet!$A:$X,24,0)</f>
        <v>60</v>
      </c>
      <c r="M45" s="14">
        <f>VLOOKUP(A:A,[1]TDSheet!$A:$N,14,0)</f>
        <v>60</v>
      </c>
      <c r="N45" s="14"/>
      <c r="O45" s="14"/>
      <c r="P45" s="14"/>
      <c r="Q45" s="14"/>
      <c r="R45" s="14"/>
      <c r="S45" s="14"/>
      <c r="T45" s="14"/>
      <c r="U45" s="16">
        <v>30</v>
      </c>
      <c r="V45" s="16">
        <v>70</v>
      </c>
      <c r="W45" s="14">
        <f t="shared" si="9"/>
        <v>70.722833333333327</v>
      </c>
      <c r="X45" s="16"/>
      <c r="Y45" s="17">
        <f t="shared" si="10"/>
        <v>5.5549103660533969</v>
      </c>
      <c r="Z45" s="18">
        <f t="shared" si="11"/>
        <v>9.4774895179461467</v>
      </c>
      <c r="AA45" s="14"/>
      <c r="AB45" s="14"/>
      <c r="AC45" s="14"/>
      <c r="AD45" s="14">
        <v>0</v>
      </c>
      <c r="AE45" s="14">
        <f>VLOOKUP(A:A,[1]TDSheet!$A:$AF,32,0)</f>
        <v>41.451799999999999</v>
      </c>
      <c r="AF45" s="14">
        <f>VLOOKUP(A:A,[1]TDSheet!$A:$AG,33,0)</f>
        <v>50.9634</v>
      </c>
      <c r="AG45" s="14">
        <f>VLOOKUP(A:A,[1]TDSheet!$A:$W,23,0)</f>
        <v>73.993200000000002</v>
      </c>
      <c r="AH45" s="14">
        <f>VLOOKUP(A:A,[3]TDSheet!$A:$D,4,0)</f>
        <v>34.789000000000001</v>
      </c>
      <c r="AI45" s="14">
        <f>VLOOKUP(A:A,[1]TDSheet!$A:$AI,35,0)</f>
        <v>0</v>
      </c>
      <c r="AJ45" s="14">
        <f t="shared" si="12"/>
        <v>30</v>
      </c>
      <c r="AK45" s="14">
        <f t="shared" si="13"/>
        <v>70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1242</v>
      </c>
      <c r="D46" s="8">
        <v>1188</v>
      </c>
      <c r="E46" s="8">
        <v>1517</v>
      </c>
      <c r="F46" s="8">
        <v>845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1760</v>
      </c>
      <c r="K46" s="14">
        <f t="shared" si="8"/>
        <v>-243</v>
      </c>
      <c r="L46" s="14">
        <f>VLOOKUP(A:A,[1]TDSheet!$A:$X,24,0)</f>
        <v>300</v>
      </c>
      <c r="M46" s="14">
        <f>VLOOKUP(A:A,[1]TDSheet!$A:$N,14,0)</f>
        <v>300</v>
      </c>
      <c r="N46" s="14"/>
      <c r="O46" s="14"/>
      <c r="P46" s="14"/>
      <c r="Q46" s="14"/>
      <c r="R46" s="14"/>
      <c r="S46" s="14"/>
      <c r="T46" s="14"/>
      <c r="U46" s="16">
        <v>600</v>
      </c>
      <c r="V46" s="16">
        <v>450</v>
      </c>
      <c r="W46" s="14">
        <f t="shared" si="9"/>
        <v>252.83333333333334</v>
      </c>
      <c r="X46" s="16"/>
      <c r="Y46" s="17">
        <f t="shared" si="10"/>
        <v>9.8681608437705997</v>
      </c>
      <c r="Z46" s="18">
        <f t="shared" si="11"/>
        <v>9.2407407407407405</v>
      </c>
      <c r="AA46" s="14"/>
      <c r="AB46" s="14"/>
      <c r="AC46" s="14"/>
      <c r="AD46" s="14">
        <v>0</v>
      </c>
      <c r="AE46" s="14">
        <f>VLOOKUP(A:A,[1]TDSheet!$A:$AF,32,0)</f>
        <v>270</v>
      </c>
      <c r="AF46" s="14">
        <f>VLOOKUP(A:A,[1]TDSheet!$A:$AG,33,0)</f>
        <v>259.2</v>
      </c>
      <c r="AG46" s="14">
        <f>VLOOKUP(A:A,[1]TDSheet!$A:$W,23,0)</f>
        <v>298</v>
      </c>
      <c r="AH46" s="14">
        <f>VLOOKUP(A:A,[3]TDSheet!$A:$D,4,0)</f>
        <v>36</v>
      </c>
      <c r="AI46" s="14" t="str">
        <f>VLOOKUP(A:A,[1]TDSheet!$A:$AI,35,0)</f>
        <v>склад</v>
      </c>
      <c r="AJ46" s="14">
        <f t="shared" si="12"/>
        <v>240</v>
      </c>
      <c r="AK46" s="14">
        <f t="shared" si="13"/>
        <v>180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2351</v>
      </c>
      <c r="D47" s="8">
        <v>3307</v>
      </c>
      <c r="E47" s="8">
        <v>3580</v>
      </c>
      <c r="F47" s="8">
        <v>2010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3678</v>
      </c>
      <c r="K47" s="14">
        <f t="shared" si="8"/>
        <v>-98</v>
      </c>
      <c r="L47" s="14">
        <f>VLOOKUP(A:A,[1]TDSheet!$A:$X,24,0)</f>
        <v>400</v>
      </c>
      <c r="M47" s="14">
        <f>VLOOKUP(A:A,[1]TDSheet!$A:$N,14,0)</f>
        <v>400</v>
      </c>
      <c r="N47" s="14"/>
      <c r="O47" s="14"/>
      <c r="P47" s="14"/>
      <c r="Q47" s="14"/>
      <c r="R47" s="14"/>
      <c r="S47" s="14"/>
      <c r="T47" s="14"/>
      <c r="U47" s="16">
        <v>1400</v>
      </c>
      <c r="V47" s="16">
        <v>1000</v>
      </c>
      <c r="W47" s="14">
        <f t="shared" si="9"/>
        <v>596.66666666666663</v>
      </c>
      <c r="X47" s="16"/>
      <c r="Y47" s="17">
        <f t="shared" si="10"/>
        <v>8.7318435754189956</v>
      </c>
      <c r="Z47" s="18">
        <f t="shared" si="11"/>
        <v>9.28698752228164</v>
      </c>
      <c r="AA47" s="14"/>
      <c r="AB47" s="14"/>
      <c r="AC47" s="14"/>
      <c r="AD47" s="14">
        <v>0</v>
      </c>
      <c r="AE47" s="14">
        <f>VLOOKUP(A:A,[1]TDSheet!$A:$AF,32,0)</f>
        <v>561</v>
      </c>
      <c r="AF47" s="14">
        <f>VLOOKUP(A:A,[1]TDSheet!$A:$AG,33,0)</f>
        <v>572.6</v>
      </c>
      <c r="AG47" s="14">
        <f>VLOOKUP(A:A,[1]TDSheet!$A:$W,23,0)</f>
        <v>654.20000000000005</v>
      </c>
      <c r="AH47" s="14">
        <f>VLOOKUP(A:A,[3]TDSheet!$A:$D,4,0)</f>
        <v>259</v>
      </c>
      <c r="AI47" s="14">
        <f>VLOOKUP(A:A,[1]TDSheet!$A:$AI,35,0)</f>
        <v>0</v>
      </c>
      <c r="AJ47" s="14">
        <f t="shared" si="12"/>
        <v>560</v>
      </c>
      <c r="AK47" s="14">
        <f t="shared" si="13"/>
        <v>400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52.142000000000003</v>
      </c>
      <c r="D48" s="8">
        <v>161.80099999999999</v>
      </c>
      <c r="E48" s="8">
        <v>146.00899999999999</v>
      </c>
      <c r="F48" s="8">
        <v>55.451000000000001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190.256</v>
      </c>
      <c r="K48" s="14">
        <f t="shared" si="8"/>
        <v>-44.247000000000014</v>
      </c>
      <c r="L48" s="14">
        <f>VLOOKUP(A:A,[1]TDSheet!$A:$X,24,0)</f>
        <v>30</v>
      </c>
      <c r="M48" s="14">
        <f>VLOOKUP(A:A,[1]TDSheet!$A:$N,14,0)</f>
        <v>30</v>
      </c>
      <c r="N48" s="14"/>
      <c r="O48" s="14"/>
      <c r="P48" s="14"/>
      <c r="Q48" s="14"/>
      <c r="R48" s="14"/>
      <c r="S48" s="14"/>
      <c r="T48" s="14"/>
      <c r="U48" s="16"/>
      <c r="V48" s="16">
        <v>10</v>
      </c>
      <c r="W48" s="14">
        <f t="shared" si="9"/>
        <v>24.334833333333332</v>
      </c>
      <c r="X48" s="16"/>
      <c r="Y48" s="17">
        <f t="shared" si="10"/>
        <v>5.1552027614736078</v>
      </c>
      <c r="Z48" s="18">
        <f t="shared" si="11"/>
        <v>9.8128187478489401</v>
      </c>
      <c r="AA48" s="14"/>
      <c r="AB48" s="14"/>
      <c r="AC48" s="14"/>
      <c r="AD48" s="14">
        <v>0</v>
      </c>
      <c r="AE48" s="14">
        <f>VLOOKUP(A:A,[1]TDSheet!$A:$AF,32,0)</f>
        <v>12.7844</v>
      </c>
      <c r="AF48" s="14">
        <f>VLOOKUP(A:A,[1]TDSheet!$A:$AG,33,0)</f>
        <v>15.003200000000001</v>
      </c>
      <c r="AG48" s="14">
        <f>VLOOKUP(A:A,[1]TDSheet!$A:$W,23,0)</f>
        <v>28.025799999999997</v>
      </c>
      <c r="AH48" s="14">
        <f>VLOOKUP(A:A,[3]TDSheet!$A:$D,4,0)</f>
        <v>9.5549999999999997</v>
      </c>
      <c r="AI48" s="14">
        <f>VLOOKUP(A:A,[1]TDSheet!$A:$AI,35,0)</f>
        <v>0</v>
      </c>
      <c r="AJ48" s="14">
        <f t="shared" si="12"/>
        <v>0</v>
      </c>
      <c r="AK48" s="14">
        <f t="shared" si="13"/>
        <v>10</v>
      </c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171.03399999999999</v>
      </c>
      <c r="D49" s="8">
        <v>257.90899999999999</v>
      </c>
      <c r="E49" s="8">
        <v>321.42700000000002</v>
      </c>
      <c r="F49" s="8">
        <v>94.465999999999994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411.47</v>
      </c>
      <c r="K49" s="14">
        <f t="shared" si="8"/>
        <v>-90.043000000000006</v>
      </c>
      <c r="L49" s="14">
        <f>VLOOKUP(A:A,[1]TDSheet!$A:$X,24,0)</f>
        <v>60</v>
      </c>
      <c r="M49" s="14">
        <f>VLOOKUP(A:A,[1]TDSheet!$A:$N,14,0)</f>
        <v>60</v>
      </c>
      <c r="N49" s="14"/>
      <c r="O49" s="14"/>
      <c r="P49" s="14"/>
      <c r="Q49" s="14"/>
      <c r="R49" s="14"/>
      <c r="S49" s="14"/>
      <c r="T49" s="14"/>
      <c r="U49" s="16">
        <v>80</v>
      </c>
      <c r="V49" s="16">
        <v>60</v>
      </c>
      <c r="W49" s="14">
        <f t="shared" si="9"/>
        <v>53.57116666666667</v>
      </c>
      <c r="X49" s="16"/>
      <c r="Y49" s="17">
        <f t="shared" si="10"/>
        <v>6.6167310151294068</v>
      </c>
      <c r="Z49" s="18">
        <f t="shared" si="11"/>
        <v>9.3855514838272356</v>
      </c>
      <c r="AA49" s="14"/>
      <c r="AB49" s="14"/>
      <c r="AC49" s="14"/>
      <c r="AD49" s="14">
        <v>0</v>
      </c>
      <c r="AE49" s="14">
        <f>VLOOKUP(A:A,[1]TDSheet!$A:$AF,32,0)</f>
        <v>37.767200000000003</v>
      </c>
      <c r="AF49" s="14">
        <f>VLOOKUP(A:A,[1]TDSheet!$A:$AG,33,0)</f>
        <v>40.704999999999998</v>
      </c>
      <c r="AG49" s="14">
        <f>VLOOKUP(A:A,[1]TDSheet!$A:$W,23,0)</f>
        <v>61.386199999999995</v>
      </c>
      <c r="AH49" s="14">
        <f>VLOOKUP(A:A,[3]TDSheet!$A:$D,4,0)</f>
        <v>6.5250000000000004</v>
      </c>
      <c r="AI49" s="14">
        <f>VLOOKUP(A:A,[1]TDSheet!$A:$AI,35,0)</f>
        <v>0</v>
      </c>
      <c r="AJ49" s="14">
        <f t="shared" si="12"/>
        <v>80</v>
      </c>
      <c r="AK49" s="14">
        <f t="shared" si="13"/>
        <v>60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869</v>
      </c>
      <c r="D50" s="8">
        <v>1610</v>
      </c>
      <c r="E50" s="8">
        <v>1976</v>
      </c>
      <c r="F50" s="8">
        <v>447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2011</v>
      </c>
      <c r="K50" s="14">
        <f t="shared" si="8"/>
        <v>-35</v>
      </c>
      <c r="L50" s="14">
        <f>VLOOKUP(A:A,[1]TDSheet!$A:$X,24,0)</f>
        <v>300</v>
      </c>
      <c r="M50" s="14">
        <f>VLOOKUP(A:A,[1]TDSheet!$A:$N,14,0)</f>
        <v>300</v>
      </c>
      <c r="N50" s="14"/>
      <c r="O50" s="14"/>
      <c r="P50" s="14"/>
      <c r="Q50" s="14"/>
      <c r="R50" s="14"/>
      <c r="S50" s="14"/>
      <c r="T50" s="14"/>
      <c r="U50" s="16">
        <v>600</v>
      </c>
      <c r="V50" s="16">
        <v>300</v>
      </c>
      <c r="W50" s="14">
        <f t="shared" si="9"/>
        <v>329.33333333333331</v>
      </c>
      <c r="X50" s="16"/>
      <c r="Y50" s="17">
        <f t="shared" si="10"/>
        <v>5.9119433198380573</v>
      </c>
      <c r="Z50" s="18">
        <f t="shared" si="11"/>
        <v>9.2626070409134158</v>
      </c>
      <c r="AA50" s="14"/>
      <c r="AB50" s="14"/>
      <c r="AC50" s="14"/>
      <c r="AD50" s="14">
        <v>0</v>
      </c>
      <c r="AE50" s="14">
        <f>VLOOKUP(A:A,[1]TDSheet!$A:$AF,32,0)</f>
        <v>210.2</v>
      </c>
      <c r="AF50" s="14">
        <f>VLOOKUP(A:A,[1]TDSheet!$A:$AG,33,0)</f>
        <v>220.4</v>
      </c>
      <c r="AG50" s="14">
        <f>VLOOKUP(A:A,[1]TDSheet!$A:$W,23,0)</f>
        <v>342.6</v>
      </c>
      <c r="AH50" s="14">
        <f>VLOOKUP(A:A,[3]TDSheet!$A:$D,4,0)</f>
        <v>130</v>
      </c>
      <c r="AI50" s="14">
        <f>VLOOKUP(A:A,[1]TDSheet!$A:$AI,35,0)</f>
        <v>0</v>
      </c>
      <c r="AJ50" s="14">
        <f t="shared" si="12"/>
        <v>210</v>
      </c>
      <c r="AK50" s="14">
        <f t="shared" si="13"/>
        <v>105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1320</v>
      </c>
      <c r="D51" s="8">
        <v>3063</v>
      </c>
      <c r="E51" s="8">
        <v>2957</v>
      </c>
      <c r="F51" s="8">
        <v>1334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3031</v>
      </c>
      <c r="K51" s="14">
        <f t="shared" si="8"/>
        <v>-74</v>
      </c>
      <c r="L51" s="14">
        <f>VLOOKUP(A:A,[1]TDSheet!$A:$X,24,0)</f>
        <v>300</v>
      </c>
      <c r="M51" s="14">
        <f>VLOOKUP(A:A,[1]TDSheet!$A:$N,14,0)</f>
        <v>300</v>
      </c>
      <c r="N51" s="14"/>
      <c r="O51" s="14"/>
      <c r="P51" s="14"/>
      <c r="Q51" s="14"/>
      <c r="R51" s="14"/>
      <c r="S51" s="14"/>
      <c r="T51" s="14"/>
      <c r="U51" s="16">
        <v>800</v>
      </c>
      <c r="V51" s="16">
        <v>600</v>
      </c>
      <c r="W51" s="14">
        <f t="shared" si="9"/>
        <v>492.83333333333331</v>
      </c>
      <c r="X51" s="16"/>
      <c r="Y51" s="17">
        <f t="shared" si="10"/>
        <v>6.7649644910382145</v>
      </c>
      <c r="Z51" s="18">
        <f t="shared" si="11"/>
        <v>9.271412680756395</v>
      </c>
      <c r="AA51" s="14"/>
      <c r="AB51" s="14"/>
      <c r="AC51" s="14"/>
      <c r="AD51" s="14">
        <v>0</v>
      </c>
      <c r="AE51" s="14">
        <f>VLOOKUP(A:A,[1]TDSheet!$A:$AF,32,0)</f>
        <v>359.6</v>
      </c>
      <c r="AF51" s="14">
        <f>VLOOKUP(A:A,[1]TDSheet!$A:$AG,33,0)</f>
        <v>398.2</v>
      </c>
      <c r="AG51" s="14">
        <f>VLOOKUP(A:A,[1]TDSheet!$A:$W,23,0)</f>
        <v>527</v>
      </c>
      <c r="AH51" s="14">
        <f>VLOOKUP(A:A,[3]TDSheet!$A:$D,4,0)</f>
        <v>195</v>
      </c>
      <c r="AI51" s="14">
        <f>VLOOKUP(A:A,[1]TDSheet!$A:$AI,35,0)</f>
        <v>0</v>
      </c>
      <c r="AJ51" s="14">
        <f t="shared" si="12"/>
        <v>280</v>
      </c>
      <c r="AK51" s="14">
        <f t="shared" si="13"/>
        <v>210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1078</v>
      </c>
      <c r="D52" s="8">
        <v>13874</v>
      </c>
      <c r="E52" s="8">
        <v>1055</v>
      </c>
      <c r="F52" s="8">
        <v>517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1201</v>
      </c>
      <c r="K52" s="14">
        <f t="shared" si="8"/>
        <v>-146</v>
      </c>
      <c r="L52" s="14">
        <f>VLOOKUP(A:A,[1]TDSheet!$A:$X,24,0)</f>
        <v>200</v>
      </c>
      <c r="M52" s="14">
        <f>VLOOKUP(A:A,[1]TDSheet!$A:$N,14,0)</f>
        <v>200</v>
      </c>
      <c r="N52" s="14"/>
      <c r="O52" s="14"/>
      <c r="P52" s="14"/>
      <c r="Q52" s="14"/>
      <c r="R52" s="14"/>
      <c r="S52" s="14"/>
      <c r="T52" s="14"/>
      <c r="U52" s="16">
        <v>700</v>
      </c>
      <c r="V52" s="16">
        <v>320</v>
      </c>
      <c r="W52" s="14">
        <f t="shared" si="9"/>
        <v>175.83333333333334</v>
      </c>
      <c r="X52" s="16"/>
      <c r="Y52" s="17">
        <f t="shared" si="10"/>
        <v>11.016113744075829</v>
      </c>
      <c r="Z52" s="18">
        <f t="shared" si="11"/>
        <v>9.1975308641975317</v>
      </c>
      <c r="AA52" s="14"/>
      <c r="AB52" s="14"/>
      <c r="AC52" s="14"/>
      <c r="AD52" s="14">
        <v>0</v>
      </c>
      <c r="AE52" s="14">
        <f>VLOOKUP(A:A,[1]TDSheet!$A:$AF,32,0)</f>
        <v>210.6</v>
      </c>
      <c r="AF52" s="14">
        <f>VLOOKUP(A:A,[1]TDSheet!$A:$AG,33,0)</f>
        <v>179.2</v>
      </c>
      <c r="AG52" s="14">
        <f>VLOOKUP(A:A,[1]TDSheet!$A:$W,23,0)</f>
        <v>197</v>
      </c>
      <c r="AH52" s="14">
        <f>VLOOKUP(A:A,[3]TDSheet!$A:$D,4,0)</f>
        <v>92</v>
      </c>
      <c r="AI52" s="14">
        <f>VLOOKUP(A:A,[1]TDSheet!$A:$AI,35,0)</f>
        <v>0</v>
      </c>
      <c r="AJ52" s="14">
        <f t="shared" si="12"/>
        <v>280</v>
      </c>
      <c r="AK52" s="14">
        <f t="shared" si="13"/>
        <v>128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232.94200000000001</v>
      </c>
      <c r="D53" s="8">
        <v>507.51400000000001</v>
      </c>
      <c r="E53" s="8">
        <v>470.90699999999998</v>
      </c>
      <c r="F53" s="8">
        <v>234.364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700.625</v>
      </c>
      <c r="K53" s="14">
        <f t="shared" si="8"/>
        <v>-229.71800000000002</v>
      </c>
      <c r="L53" s="14">
        <f>VLOOKUP(A:A,[1]TDSheet!$A:$X,24,0)</f>
        <v>50</v>
      </c>
      <c r="M53" s="14">
        <f>VLOOKUP(A:A,[1]TDSheet!$A:$N,14,0)</f>
        <v>50</v>
      </c>
      <c r="N53" s="14"/>
      <c r="O53" s="14"/>
      <c r="P53" s="14"/>
      <c r="Q53" s="14"/>
      <c r="R53" s="14"/>
      <c r="S53" s="14"/>
      <c r="T53" s="14"/>
      <c r="U53" s="16">
        <v>100</v>
      </c>
      <c r="V53" s="16">
        <v>100</v>
      </c>
      <c r="W53" s="14">
        <f t="shared" si="9"/>
        <v>78.484499999999997</v>
      </c>
      <c r="X53" s="16"/>
      <c r="Y53" s="17">
        <f t="shared" si="10"/>
        <v>6.808529072619435</v>
      </c>
      <c r="Z53" s="18">
        <f t="shared" si="11"/>
        <v>9.6709414238814499</v>
      </c>
      <c r="AA53" s="14"/>
      <c r="AB53" s="14"/>
      <c r="AC53" s="14"/>
      <c r="AD53" s="14">
        <v>0</v>
      </c>
      <c r="AE53" s="14">
        <f>VLOOKUP(A:A,[1]TDSheet!$A:$AF,32,0)</f>
        <v>55.254600000000003</v>
      </c>
      <c r="AF53" s="14">
        <f>VLOOKUP(A:A,[1]TDSheet!$A:$AG,33,0)</f>
        <v>59.636400000000002</v>
      </c>
      <c r="AG53" s="14">
        <f>VLOOKUP(A:A,[1]TDSheet!$A:$W,23,0)</f>
        <v>80.100999999999999</v>
      </c>
      <c r="AH53" s="14">
        <f>VLOOKUP(A:A,[3]TDSheet!$A:$D,4,0)</f>
        <v>48.167999999999999</v>
      </c>
      <c r="AI53" s="14">
        <f>VLOOKUP(A:A,[1]TDSheet!$A:$AI,35,0)</f>
        <v>0</v>
      </c>
      <c r="AJ53" s="14">
        <f t="shared" si="12"/>
        <v>100</v>
      </c>
      <c r="AK53" s="14">
        <f t="shared" si="13"/>
        <v>100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177.81</v>
      </c>
      <c r="D54" s="8">
        <v>1717.0050000000001</v>
      </c>
      <c r="E54" s="8">
        <v>1279.9010000000001</v>
      </c>
      <c r="F54" s="8">
        <v>556.27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1289.809</v>
      </c>
      <c r="K54" s="14">
        <f t="shared" si="8"/>
        <v>-9.9079999999999018</v>
      </c>
      <c r="L54" s="14">
        <f>VLOOKUP(A:A,[1]TDSheet!$A:$X,24,0)</f>
        <v>200</v>
      </c>
      <c r="M54" s="14">
        <f>VLOOKUP(A:A,[1]TDSheet!$A:$N,14,0)</f>
        <v>200</v>
      </c>
      <c r="N54" s="14"/>
      <c r="O54" s="14"/>
      <c r="P54" s="14"/>
      <c r="Q54" s="14"/>
      <c r="R54" s="14"/>
      <c r="S54" s="14"/>
      <c r="T54" s="14"/>
      <c r="U54" s="16"/>
      <c r="V54" s="16"/>
      <c r="W54" s="14">
        <f t="shared" si="9"/>
        <v>213.31683333333334</v>
      </c>
      <c r="X54" s="16"/>
      <c r="Y54" s="17">
        <f t="shared" si="10"/>
        <v>4.4828623463846027</v>
      </c>
      <c r="Z54" s="18">
        <f t="shared" si="11"/>
        <v>9.3630608172544996</v>
      </c>
      <c r="AA54" s="14"/>
      <c r="AB54" s="14"/>
      <c r="AC54" s="14"/>
      <c r="AD54" s="14">
        <v>0</v>
      </c>
      <c r="AE54" s="14">
        <f>VLOOKUP(A:A,[1]TDSheet!$A:$AF,32,0)</f>
        <v>102.1322</v>
      </c>
      <c r="AF54" s="14">
        <f>VLOOKUP(A:A,[1]TDSheet!$A:$AG,33,0)</f>
        <v>153.5478</v>
      </c>
      <c r="AG54" s="14">
        <f>VLOOKUP(A:A,[1]TDSheet!$A:$W,23,0)</f>
        <v>228.99879999999999</v>
      </c>
      <c r="AH54" s="14">
        <f>VLOOKUP(A:A,[3]TDSheet!$A:$D,4,0)</f>
        <v>79.052999999999997</v>
      </c>
      <c r="AI54" s="14" t="str">
        <f>VLOOKUP(A:A,[1]TDSheet!$A:$AI,35,0)</f>
        <v>оконч</v>
      </c>
      <c r="AJ54" s="14">
        <f t="shared" si="12"/>
        <v>0</v>
      </c>
      <c r="AK54" s="14">
        <f t="shared" si="13"/>
        <v>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94.231999999999999</v>
      </c>
      <c r="D55" s="8">
        <v>64.293999999999997</v>
      </c>
      <c r="E55" s="8">
        <v>79.605999999999995</v>
      </c>
      <c r="F55" s="8">
        <v>66.903999999999996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100.80500000000001</v>
      </c>
      <c r="K55" s="14">
        <f t="shared" si="8"/>
        <v>-21.199000000000012</v>
      </c>
      <c r="L55" s="14">
        <f>VLOOKUP(A:A,[1]TDSheet!$A:$X,24,0)</f>
        <v>20</v>
      </c>
      <c r="M55" s="14">
        <f>VLOOKUP(A:A,[1]TDSheet!$A:$N,14,0)</f>
        <v>20</v>
      </c>
      <c r="N55" s="14"/>
      <c r="O55" s="14"/>
      <c r="P55" s="14"/>
      <c r="Q55" s="14"/>
      <c r="R55" s="14"/>
      <c r="S55" s="14"/>
      <c r="T55" s="14"/>
      <c r="U55" s="16">
        <v>20</v>
      </c>
      <c r="V55" s="16">
        <v>10</v>
      </c>
      <c r="W55" s="14">
        <f t="shared" si="9"/>
        <v>13.267666666666665</v>
      </c>
      <c r="X55" s="16"/>
      <c r="Y55" s="17">
        <f t="shared" si="10"/>
        <v>10.318619199557823</v>
      </c>
      <c r="Z55" s="18">
        <f t="shared" si="11"/>
        <v>9.3676186826871763</v>
      </c>
      <c r="AA55" s="14"/>
      <c r="AB55" s="14"/>
      <c r="AC55" s="14"/>
      <c r="AD55" s="14">
        <v>0</v>
      </c>
      <c r="AE55" s="14">
        <f>VLOOKUP(A:A,[1]TDSheet!$A:$AF,32,0)</f>
        <v>14.614599999999999</v>
      </c>
      <c r="AF55" s="14">
        <f>VLOOKUP(A:A,[1]TDSheet!$A:$AG,33,0)</f>
        <v>12.016</v>
      </c>
      <c r="AG55" s="14">
        <f>VLOOKUP(A:A,[1]TDSheet!$A:$W,23,0)</f>
        <v>17.423200000000001</v>
      </c>
      <c r="AH55" s="14">
        <f>VLOOKUP(A:A,[3]TDSheet!$A:$D,4,0)</f>
        <v>10.513999999999999</v>
      </c>
      <c r="AI55" s="14" t="str">
        <f>VLOOKUP(A:A,[1]TDSheet!$A:$AI,35,0)</f>
        <v>увел</v>
      </c>
      <c r="AJ55" s="14">
        <f t="shared" si="12"/>
        <v>20</v>
      </c>
      <c r="AK55" s="14">
        <f t="shared" si="13"/>
        <v>10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1838.4269999999999</v>
      </c>
      <c r="D56" s="8">
        <v>7550.0370000000003</v>
      </c>
      <c r="E56" s="8">
        <v>4348.2439999999997</v>
      </c>
      <c r="F56" s="8">
        <v>2458.346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4319.6530000000002</v>
      </c>
      <c r="K56" s="14">
        <f t="shared" si="8"/>
        <v>28.59099999999944</v>
      </c>
      <c r="L56" s="14">
        <f>VLOOKUP(A:A,[1]TDSheet!$A:$X,24,0)</f>
        <v>400</v>
      </c>
      <c r="M56" s="14">
        <f>VLOOKUP(A:A,[1]TDSheet!$A:$N,14,0)</f>
        <v>300</v>
      </c>
      <c r="N56" s="14"/>
      <c r="O56" s="14"/>
      <c r="P56" s="14"/>
      <c r="Q56" s="14"/>
      <c r="R56" s="14"/>
      <c r="S56" s="14"/>
      <c r="T56" s="14"/>
      <c r="U56" s="16">
        <v>1200</v>
      </c>
      <c r="V56" s="16">
        <v>1300</v>
      </c>
      <c r="W56" s="14">
        <f t="shared" si="9"/>
        <v>724.70733333333328</v>
      </c>
      <c r="X56" s="16"/>
      <c r="Y56" s="17">
        <f t="shared" si="10"/>
        <v>7.8077669974362065</v>
      </c>
      <c r="Z56" s="18">
        <f t="shared" si="11"/>
        <v>9.0952353396922128</v>
      </c>
      <c r="AA56" s="14"/>
      <c r="AB56" s="14"/>
      <c r="AC56" s="14"/>
      <c r="AD56" s="14">
        <v>0</v>
      </c>
      <c r="AE56" s="14">
        <f>VLOOKUP(A:A,[1]TDSheet!$A:$AF,32,0)</f>
        <v>622.12200000000007</v>
      </c>
      <c r="AF56" s="14">
        <f>VLOOKUP(A:A,[1]TDSheet!$A:$AG,33,0)</f>
        <v>642.16219999999998</v>
      </c>
      <c r="AG56" s="14">
        <f>VLOOKUP(A:A,[1]TDSheet!$A:$W,23,0)</f>
        <v>761.68999999999994</v>
      </c>
      <c r="AH56" s="14">
        <f>VLOOKUP(A:A,[3]TDSheet!$A:$D,4,0)</f>
        <v>507.93</v>
      </c>
      <c r="AI56" s="14" t="str">
        <f>VLOOKUP(A:A,[1]TDSheet!$A:$AI,35,0)</f>
        <v>оконч</v>
      </c>
      <c r="AJ56" s="14">
        <f t="shared" si="12"/>
        <v>1200</v>
      </c>
      <c r="AK56" s="14">
        <f t="shared" si="13"/>
        <v>1300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1635</v>
      </c>
      <c r="D57" s="8">
        <v>5846</v>
      </c>
      <c r="E57" s="8">
        <v>5671</v>
      </c>
      <c r="F57" s="8">
        <v>1583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5931</v>
      </c>
      <c r="K57" s="14">
        <f t="shared" si="8"/>
        <v>-260</v>
      </c>
      <c r="L57" s="14">
        <f>VLOOKUP(A:A,[1]TDSheet!$A:$X,24,0)</f>
        <v>900</v>
      </c>
      <c r="M57" s="14">
        <f>VLOOKUP(A:A,[1]TDSheet!$A:$N,14,0)</f>
        <v>800</v>
      </c>
      <c r="N57" s="14"/>
      <c r="O57" s="14"/>
      <c r="P57" s="14"/>
      <c r="Q57" s="14"/>
      <c r="R57" s="14"/>
      <c r="S57" s="14"/>
      <c r="T57" s="14"/>
      <c r="U57" s="16">
        <v>600</v>
      </c>
      <c r="V57" s="16">
        <v>500</v>
      </c>
      <c r="W57" s="14">
        <f t="shared" si="9"/>
        <v>918.5</v>
      </c>
      <c r="X57" s="16"/>
      <c r="Y57" s="17">
        <f t="shared" si="10"/>
        <v>4.7719107240065322</v>
      </c>
      <c r="Z57" s="18">
        <f t="shared" si="11"/>
        <v>9.4911216977046333</v>
      </c>
      <c r="AA57" s="14"/>
      <c r="AB57" s="14"/>
      <c r="AC57" s="14"/>
      <c r="AD57" s="14">
        <f>VLOOKUP(A:A,[4]TDSheet!$A:$D,4,0)</f>
        <v>160</v>
      </c>
      <c r="AE57" s="14">
        <f>VLOOKUP(A:A,[1]TDSheet!$A:$AF,32,0)</f>
        <v>461.8</v>
      </c>
      <c r="AF57" s="14">
        <f>VLOOKUP(A:A,[1]TDSheet!$A:$AG,33,0)</f>
        <v>554.79999999999995</v>
      </c>
      <c r="AG57" s="14">
        <f>VLOOKUP(A:A,[1]TDSheet!$A:$W,23,0)</f>
        <v>856</v>
      </c>
      <c r="AH57" s="14">
        <f>VLOOKUP(A:A,[3]TDSheet!$A:$D,4,0)</f>
        <v>492</v>
      </c>
      <c r="AI57" s="14">
        <f>VLOOKUP(A:A,[1]TDSheet!$A:$AI,35,0)</f>
        <v>0</v>
      </c>
      <c r="AJ57" s="14">
        <f t="shared" si="12"/>
        <v>270</v>
      </c>
      <c r="AK57" s="14">
        <f t="shared" si="13"/>
        <v>225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2052</v>
      </c>
      <c r="D58" s="8">
        <v>11121</v>
      </c>
      <c r="E58" s="8">
        <v>10623</v>
      </c>
      <c r="F58" s="8">
        <v>2340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10836</v>
      </c>
      <c r="K58" s="14">
        <f t="shared" si="8"/>
        <v>-213</v>
      </c>
      <c r="L58" s="14">
        <f>VLOOKUP(A:A,[1]TDSheet!$A:$X,24,0)</f>
        <v>900</v>
      </c>
      <c r="M58" s="14">
        <f>VLOOKUP(A:A,[1]TDSheet!$A:$N,14,0)</f>
        <v>1000</v>
      </c>
      <c r="N58" s="14"/>
      <c r="O58" s="14"/>
      <c r="P58" s="14"/>
      <c r="Q58" s="14"/>
      <c r="R58" s="14"/>
      <c r="S58" s="14"/>
      <c r="T58" s="14"/>
      <c r="U58" s="16">
        <v>1200</v>
      </c>
      <c r="V58" s="16">
        <v>1100</v>
      </c>
      <c r="W58" s="14">
        <f t="shared" si="9"/>
        <v>1637.1666666666667</v>
      </c>
      <c r="X58" s="16"/>
      <c r="Y58" s="17">
        <f t="shared" si="10"/>
        <v>3.9947063015372084</v>
      </c>
      <c r="Z58" s="18">
        <f t="shared" si="11"/>
        <v>10.548387096774194</v>
      </c>
      <c r="AA58" s="14"/>
      <c r="AB58" s="14"/>
      <c r="AC58" s="14"/>
      <c r="AD58" s="14">
        <f>VLOOKUP(A:A,[4]TDSheet!$A:$D,4,0)</f>
        <v>800</v>
      </c>
      <c r="AE58" s="14">
        <f>VLOOKUP(A:A,[1]TDSheet!$A:$AF,32,0)</f>
        <v>620</v>
      </c>
      <c r="AF58" s="14">
        <f>VLOOKUP(A:A,[1]TDSheet!$A:$AG,33,0)</f>
        <v>756.4</v>
      </c>
      <c r="AG58" s="14">
        <f>VLOOKUP(A:A,[1]TDSheet!$A:$W,23,0)</f>
        <v>1083</v>
      </c>
      <c r="AH58" s="14">
        <f>VLOOKUP(A:A,[3]TDSheet!$A:$D,4,0)</f>
        <v>1215</v>
      </c>
      <c r="AI58" s="14" t="str">
        <f>VLOOKUP(A:A,[1]TDSheet!$A:$AI,35,0)</f>
        <v>проддек</v>
      </c>
      <c r="AJ58" s="14">
        <f t="shared" si="12"/>
        <v>540</v>
      </c>
      <c r="AK58" s="14">
        <f t="shared" si="13"/>
        <v>495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702</v>
      </c>
      <c r="D59" s="8">
        <v>2155</v>
      </c>
      <c r="E59" s="8">
        <v>2059</v>
      </c>
      <c r="F59" s="8">
        <v>708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2117</v>
      </c>
      <c r="K59" s="14">
        <f t="shared" si="8"/>
        <v>-58</v>
      </c>
      <c r="L59" s="14">
        <f>VLOOKUP(A:A,[1]TDSheet!$A:$X,24,0)</f>
        <v>500</v>
      </c>
      <c r="M59" s="14">
        <f>VLOOKUP(A:A,[1]TDSheet!$A:$N,14,0)</f>
        <v>400</v>
      </c>
      <c r="N59" s="14"/>
      <c r="O59" s="14"/>
      <c r="P59" s="14"/>
      <c r="Q59" s="14"/>
      <c r="R59" s="14"/>
      <c r="S59" s="14"/>
      <c r="T59" s="14"/>
      <c r="U59" s="16">
        <v>200</v>
      </c>
      <c r="V59" s="16">
        <v>200</v>
      </c>
      <c r="W59" s="14">
        <f t="shared" si="9"/>
        <v>343.16666666666669</v>
      </c>
      <c r="X59" s="16"/>
      <c r="Y59" s="17">
        <f t="shared" si="10"/>
        <v>5.8513841670713935</v>
      </c>
      <c r="Z59" s="18">
        <f t="shared" si="11"/>
        <v>9.8431372549019613</v>
      </c>
      <c r="AA59" s="14"/>
      <c r="AB59" s="14"/>
      <c r="AC59" s="14"/>
      <c r="AD59" s="14">
        <v>0</v>
      </c>
      <c r="AE59" s="14">
        <f>VLOOKUP(A:A,[1]TDSheet!$A:$AF,32,0)</f>
        <v>204</v>
      </c>
      <c r="AF59" s="14">
        <f>VLOOKUP(A:A,[1]TDSheet!$A:$AG,33,0)</f>
        <v>236.4</v>
      </c>
      <c r="AG59" s="14">
        <f>VLOOKUP(A:A,[1]TDSheet!$A:$W,23,0)</f>
        <v>373</v>
      </c>
      <c r="AH59" s="14">
        <f>VLOOKUP(A:A,[3]TDSheet!$A:$D,4,0)</f>
        <v>110</v>
      </c>
      <c r="AI59" s="14">
        <f>VLOOKUP(A:A,[1]TDSheet!$A:$AI,35,0)</f>
        <v>0</v>
      </c>
      <c r="AJ59" s="14">
        <f t="shared" si="12"/>
        <v>90</v>
      </c>
      <c r="AK59" s="14">
        <f t="shared" si="13"/>
        <v>90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398</v>
      </c>
      <c r="D60" s="8">
        <v>4027</v>
      </c>
      <c r="E60" s="8">
        <v>405</v>
      </c>
      <c r="F60" s="8">
        <v>144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514</v>
      </c>
      <c r="K60" s="14">
        <f t="shared" si="8"/>
        <v>-109</v>
      </c>
      <c r="L60" s="14">
        <f>VLOOKUP(A:A,[1]TDSheet!$A:$X,24,0)</f>
        <v>80</v>
      </c>
      <c r="M60" s="14">
        <f>VLOOKUP(A:A,[1]TDSheet!$A:$N,14,0)</f>
        <v>80</v>
      </c>
      <c r="N60" s="14"/>
      <c r="O60" s="14"/>
      <c r="P60" s="14"/>
      <c r="Q60" s="14"/>
      <c r="R60" s="14"/>
      <c r="S60" s="14"/>
      <c r="T60" s="14"/>
      <c r="U60" s="16">
        <v>300</v>
      </c>
      <c r="V60" s="16">
        <v>160</v>
      </c>
      <c r="W60" s="14">
        <f t="shared" si="9"/>
        <v>67.5</v>
      </c>
      <c r="X60" s="16"/>
      <c r="Y60" s="17">
        <f t="shared" si="10"/>
        <v>11.318518518518518</v>
      </c>
      <c r="Z60" s="18">
        <f t="shared" si="11"/>
        <v>9.1826923076923066</v>
      </c>
      <c r="AA60" s="14"/>
      <c r="AB60" s="14"/>
      <c r="AC60" s="14"/>
      <c r="AD60" s="14">
        <v>0</v>
      </c>
      <c r="AE60" s="14">
        <f>VLOOKUP(A:A,[1]TDSheet!$A:$AF,32,0)</f>
        <v>83.2</v>
      </c>
      <c r="AF60" s="14">
        <f>VLOOKUP(A:A,[1]TDSheet!$A:$AG,33,0)</f>
        <v>73.599999999999994</v>
      </c>
      <c r="AG60" s="14">
        <f>VLOOKUP(A:A,[1]TDSheet!$A:$W,23,0)</f>
        <v>79.400000000000006</v>
      </c>
      <c r="AH60" s="14">
        <f>VLOOKUP(A:A,[3]TDSheet!$A:$D,4,0)</f>
        <v>21</v>
      </c>
      <c r="AI60" s="14" t="e">
        <f>VLOOKUP(A:A,[1]TDSheet!$A:$AI,35,0)</f>
        <v>#N/A</v>
      </c>
      <c r="AJ60" s="14">
        <f t="shared" si="12"/>
        <v>120</v>
      </c>
      <c r="AK60" s="14">
        <f t="shared" si="13"/>
        <v>64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280</v>
      </c>
      <c r="D61" s="8">
        <v>3075</v>
      </c>
      <c r="E61" s="8">
        <v>427</v>
      </c>
      <c r="F61" s="8">
        <v>340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458</v>
      </c>
      <c r="K61" s="14">
        <f t="shared" si="8"/>
        <v>-31</v>
      </c>
      <c r="L61" s="14">
        <f>VLOOKUP(A:A,[1]TDSheet!$A:$X,24,0)</f>
        <v>0</v>
      </c>
      <c r="M61" s="14">
        <f>VLOOKUP(A:A,[1]TDSheet!$A:$N,14,0)</f>
        <v>0</v>
      </c>
      <c r="N61" s="14"/>
      <c r="O61" s="14"/>
      <c r="P61" s="14"/>
      <c r="Q61" s="14"/>
      <c r="R61" s="14"/>
      <c r="S61" s="14"/>
      <c r="T61" s="14"/>
      <c r="U61" s="16">
        <v>200</v>
      </c>
      <c r="V61" s="16">
        <v>100</v>
      </c>
      <c r="W61" s="14">
        <f t="shared" si="9"/>
        <v>71.166666666666671</v>
      </c>
      <c r="X61" s="16"/>
      <c r="Y61" s="17">
        <f t="shared" si="10"/>
        <v>8.9929742388758775</v>
      </c>
      <c r="Z61" s="18">
        <f t="shared" si="11"/>
        <v>9.2485549132947966</v>
      </c>
      <c r="AA61" s="14"/>
      <c r="AB61" s="14"/>
      <c r="AC61" s="14"/>
      <c r="AD61" s="14">
        <v>0</v>
      </c>
      <c r="AE61" s="14">
        <f>VLOOKUP(A:A,[1]TDSheet!$A:$AF,32,0)</f>
        <v>69.2</v>
      </c>
      <c r="AF61" s="14">
        <f>VLOOKUP(A:A,[1]TDSheet!$A:$AG,33,0)</f>
        <v>73</v>
      </c>
      <c r="AG61" s="14">
        <f>VLOOKUP(A:A,[1]TDSheet!$A:$W,23,0)</f>
        <v>83.8</v>
      </c>
      <c r="AH61" s="14">
        <f>VLOOKUP(A:A,[3]TDSheet!$A:$D,4,0)</f>
        <v>26</v>
      </c>
      <c r="AI61" s="14" t="e">
        <f>VLOOKUP(A:A,[1]TDSheet!$A:$AI,35,0)</f>
        <v>#N/A</v>
      </c>
      <c r="AJ61" s="14">
        <f t="shared" si="12"/>
        <v>80</v>
      </c>
      <c r="AK61" s="14">
        <f t="shared" si="13"/>
        <v>40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1144.605</v>
      </c>
      <c r="D62" s="8">
        <v>2810.4879999999998</v>
      </c>
      <c r="E62" s="19">
        <v>2566</v>
      </c>
      <c r="F62" s="20">
        <v>711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2089.413</v>
      </c>
      <c r="K62" s="14">
        <f t="shared" si="8"/>
        <v>476.58699999999999</v>
      </c>
      <c r="L62" s="14">
        <f>VLOOKUP(A:A,[1]TDSheet!$A:$X,24,0)</f>
        <v>600</v>
      </c>
      <c r="M62" s="14">
        <f>VLOOKUP(A:A,[1]TDSheet!$A:$N,14,0)</f>
        <v>600</v>
      </c>
      <c r="N62" s="14"/>
      <c r="O62" s="14"/>
      <c r="P62" s="14"/>
      <c r="Q62" s="14"/>
      <c r="R62" s="14"/>
      <c r="S62" s="14"/>
      <c r="T62" s="14"/>
      <c r="U62" s="16">
        <v>400</v>
      </c>
      <c r="V62" s="16">
        <v>400</v>
      </c>
      <c r="W62" s="14">
        <f t="shared" si="9"/>
        <v>427.66666666666669</v>
      </c>
      <c r="X62" s="16"/>
      <c r="Y62" s="17">
        <f t="shared" si="10"/>
        <v>6.3390491036632888</v>
      </c>
      <c r="Z62" s="18">
        <f t="shared" si="11"/>
        <v>10.268939393939394</v>
      </c>
      <c r="AA62" s="14"/>
      <c r="AB62" s="14"/>
      <c r="AC62" s="14"/>
      <c r="AD62" s="14">
        <v>0</v>
      </c>
      <c r="AE62" s="14">
        <f>VLOOKUP(A:A,[1]TDSheet!$A:$AF,32,0)</f>
        <v>264</v>
      </c>
      <c r="AF62" s="14">
        <f>VLOOKUP(A:A,[1]TDSheet!$A:$AG,33,0)</f>
        <v>265.8</v>
      </c>
      <c r="AG62" s="14">
        <f>VLOOKUP(A:A,[1]TDSheet!$A:$W,23,0)</f>
        <v>463.4</v>
      </c>
      <c r="AH62" s="14">
        <f>VLOOKUP(A:A,[3]TDSheet!$A:$D,4,0)</f>
        <v>126.676</v>
      </c>
      <c r="AI62" s="14" t="str">
        <f>VLOOKUP(A:A,[1]TDSheet!$A:$AI,35,0)</f>
        <v>проддек</v>
      </c>
      <c r="AJ62" s="14">
        <f t="shared" si="12"/>
        <v>400</v>
      </c>
      <c r="AK62" s="14">
        <f t="shared" si="13"/>
        <v>400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1486</v>
      </c>
      <c r="D63" s="8">
        <v>15</v>
      </c>
      <c r="E63" s="8">
        <v>247</v>
      </c>
      <c r="F63" s="8">
        <v>1242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263</v>
      </c>
      <c r="K63" s="14">
        <f t="shared" si="8"/>
        <v>-16</v>
      </c>
      <c r="L63" s="14">
        <f>VLOOKUP(A:A,[1]TDSheet!$A:$X,24,0)</f>
        <v>0</v>
      </c>
      <c r="M63" s="14">
        <f>VLOOKUP(A:A,[1]TDSheet!$A:$N,14,0)</f>
        <v>0</v>
      </c>
      <c r="N63" s="14"/>
      <c r="O63" s="14"/>
      <c r="P63" s="14"/>
      <c r="Q63" s="14"/>
      <c r="R63" s="14"/>
      <c r="S63" s="14"/>
      <c r="T63" s="14"/>
      <c r="U63" s="16"/>
      <c r="V63" s="16"/>
      <c r="W63" s="14">
        <f t="shared" si="9"/>
        <v>41.166666666666664</v>
      </c>
      <c r="X63" s="16"/>
      <c r="Y63" s="17">
        <f t="shared" si="10"/>
        <v>30.170040485829961</v>
      </c>
      <c r="Z63" s="18">
        <f t="shared" si="11"/>
        <v>24.545454545454543</v>
      </c>
      <c r="AA63" s="14"/>
      <c r="AB63" s="14"/>
      <c r="AC63" s="14"/>
      <c r="AD63" s="14">
        <v>0</v>
      </c>
      <c r="AE63" s="14">
        <f>VLOOKUP(A:A,[1]TDSheet!$A:$AF,32,0)</f>
        <v>50.6</v>
      </c>
      <c r="AF63" s="14">
        <f>VLOOKUP(A:A,[1]TDSheet!$A:$AG,33,0)</f>
        <v>51.6</v>
      </c>
      <c r="AG63" s="14">
        <f>VLOOKUP(A:A,[1]TDSheet!$A:$W,23,0)</f>
        <v>50.2</v>
      </c>
      <c r="AH63" s="14">
        <f>VLOOKUP(A:A,[3]TDSheet!$A:$D,4,0)</f>
        <v>3</v>
      </c>
      <c r="AI63" s="14" t="e">
        <f>VLOOKUP(A:A,[1]TDSheet!$A:$AI,35,0)</f>
        <v>#N/A</v>
      </c>
      <c r="AJ63" s="14">
        <f t="shared" si="12"/>
        <v>0</v>
      </c>
      <c r="AK63" s="14">
        <f t="shared" si="13"/>
        <v>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201.32300000000001</v>
      </c>
      <c r="D64" s="8">
        <v>427.22500000000002</v>
      </c>
      <c r="E64" s="8">
        <v>494.63799999999998</v>
      </c>
      <c r="F64" s="8">
        <v>101.44799999999999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507.11200000000002</v>
      </c>
      <c r="K64" s="14">
        <f t="shared" si="8"/>
        <v>-12.474000000000046</v>
      </c>
      <c r="L64" s="14">
        <f>VLOOKUP(A:A,[1]TDSheet!$A:$X,24,0)</f>
        <v>80</v>
      </c>
      <c r="M64" s="14">
        <f>VLOOKUP(A:A,[1]TDSheet!$A:$N,14,0)</f>
        <v>80</v>
      </c>
      <c r="N64" s="14"/>
      <c r="O64" s="14"/>
      <c r="P64" s="14"/>
      <c r="Q64" s="14"/>
      <c r="R64" s="14"/>
      <c r="S64" s="14"/>
      <c r="T64" s="14"/>
      <c r="U64" s="16">
        <v>80</v>
      </c>
      <c r="V64" s="16">
        <v>70</v>
      </c>
      <c r="W64" s="14">
        <f t="shared" si="9"/>
        <v>82.439666666666668</v>
      </c>
      <c r="X64" s="16"/>
      <c r="Y64" s="17">
        <f t="shared" si="10"/>
        <v>4.990898394381345</v>
      </c>
      <c r="Z64" s="18">
        <f t="shared" si="11"/>
        <v>9.3006559882093907</v>
      </c>
      <c r="AA64" s="14"/>
      <c r="AB64" s="14"/>
      <c r="AC64" s="14"/>
      <c r="AD64" s="14">
        <v>0</v>
      </c>
      <c r="AE64" s="14">
        <f>VLOOKUP(A:A,[1]TDSheet!$A:$AF,32,0)</f>
        <v>44.238600000000005</v>
      </c>
      <c r="AF64" s="14">
        <f>VLOOKUP(A:A,[1]TDSheet!$A:$AG,33,0)</f>
        <v>49.528399999999998</v>
      </c>
      <c r="AG64" s="14">
        <f>VLOOKUP(A:A,[1]TDSheet!$A:$W,23,0)</f>
        <v>82.585000000000008</v>
      </c>
      <c r="AH64" s="14">
        <f>VLOOKUP(A:A,[3]TDSheet!$A:$D,4,0)</f>
        <v>50.356999999999999</v>
      </c>
      <c r="AI64" s="14" t="e">
        <f>VLOOKUP(A:A,[1]TDSheet!$A:$AI,35,0)</f>
        <v>#N/A</v>
      </c>
      <c r="AJ64" s="14">
        <f t="shared" si="12"/>
        <v>80</v>
      </c>
      <c r="AK64" s="14">
        <f t="shared" si="13"/>
        <v>70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2117</v>
      </c>
      <c r="D65" s="8">
        <v>4171</v>
      </c>
      <c r="E65" s="8">
        <v>4734</v>
      </c>
      <c r="F65" s="8">
        <v>1434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4819</v>
      </c>
      <c r="K65" s="14">
        <f t="shared" si="8"/>
        <v>-85</v>
      </c>
      <c r="L65" s="14">
        <f>VLOOKUP(A:A,[1]TDSheet!$A:$X,24,0)</f>
        <v>400</v>
      </c>
      <c r="M65" s="14">
        <f>VLOOKUP(A:A,[1]TDSheet!$A:$N,14,0)</f>
        <v>400</v>
      </c>
      <c r="N65" s="14"/>
      <c r="O65" s="14"/>
      <c r="P65" s="14"/>
      <c r="Q65" s="14"/>
      <c r="R65" s="14"/>
      <c r="S65" s="14"/>
      <c r="T65" s="14"/>
      <c r="U65" s="16">
        <v>1400</v>
      </c>
      <c r="V65" s="16">
        <v>700</v>
      </c>
      <c r="W65" s="14">
        <f t="shared" si="9"/>
        <v>648</v>
      </c>
      <c r="X65" s="16"/>
      <c r="Y65" s="17">
        <f t="shared" si="10"/>
        <v>6.6882716049382713</v>
      </c>
      <c r="Z65" s="18">
        <f t="shared" si="11"/>
        <v>9.1012179756404876</v>
      </c>
      <c r="AA65" s="14"/>
      <c r="AB65" s="14"/>
      <c r="AC65" s="14"/>
      <c r="AD65" s="14">
        <f>VLOOKUP(A:A,[4]TDSheet!$A:$D,4,0)</f>
        <v>846</v>
      </c>
      <c r="AE65" s="14">
        <f>VLOOKUP(A:A,[1]TDSheet!$A:$AF,32,0)</f>
        <v>476.2</v>
      </c>
      <c r="AF65" s="14">
        <f>VLOOKUP(A:A,[1]TDSheet!$A:$AG,33,0)</f>
        <v>457.8</v>
      </c>
      <c r="AG65" s="14">
        <f>VLOOKUP(A:A,[1]TDSheet!$A:$W,23,0)</f>
        <v>539.79999999999995</v>
      </c>
      <c r="AH65" s="14">
        <f>VLOOKUP(A:A,[3]TDSheet!$A:$D,4,0)</f>
        <v>1045</v>
      </c>
      <c r="AI65" s="14">
        <f>VLOOKUP(A:A,[1]TDSheet!$A:$AI,35,0)</f>
        <v>0</v>
      </c>
      <c r="AJ65" s="14">
        <f t="shared" si="12"/>
        <v>560</v>
      </c>
      <c r="AK65" s="14">
        <f t="shared" si="13"/>
        <v>280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1704</v>
      </c>
      <c r="D66" s="8">
        <v>2085</v>
      </c>
      <c r="E66" s="8">
        <v>2583</v>
      </c>
      <c r="F66" s="8">
        <v>1114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2680</v>
      </c>
      <c r="K66" s="14">
        <f t="shared" si="8"/>
        <v>-97</v>
      </c>
      <c r="L66" s="14">
        <f>VLOOKUP(A:A,[1]TDSheet!$A:$X,24,0)</f>
        <v>500</v>
      </c>
      <c r="M66" s="14">
        <f>VLOOKUP(A:A,[1]TDSheet!$A:$N,14,0)</f>
        <v>400</v>
      </c>
      <c r="N66" s="14"/>
      <c r="O66" s="14"/>
      <c r="P66" s="14"/>
      <c r="Q66" s="14"/>
      <c r="R66" s="14"/>
      <c r="S66" s="14"/>
      <c r="T66" s="14"/>
      <c r="U66" s="16">
        <v>1000</v>
      </c>
      <c r="V66" s="16">
        <v>600</v>
      </c>
      <c r="W66" s="14">
        <f t="shared" si="9"/>
        <v>430.5</v>
      </c>
      <c r="X66" s="16"/>
      <c r="Y66" s="17">
        <f t="shared" si="10"/>
        <v>8.3948896631823455</v>
      </c>
      <c r="Z66" s="18">
        <f t="shared" si="11"/>
        <v>9.1632860040567952</v>
      </c>
      <c r="AA66" s="14"/>
      <c r="AB66" s="14"/>
      <c r="AC66" s="14"/>
      <c r="AD66" s="14">
        <v>0</v>
      </c>
      <c r="AE66" s="14">
        <f>VLOOKUP(A:A,[1]TDSheet!$A:$AF,32,0)</f>
        <v>394.4</v>
      </c>
      <c r="AF66" s="14">
        <f>VLOOKUP(A:A,[1]TDSheet!$A:$AG,33,0)</f>
        <v>385.2</v>
      </c>
      <c r="AG66" s="14">
        <f>VLOOKUP(A:A,[1]TDSheet!$A:$W,23,0)</f>
        <v>491.2</v>
      </c>
      <c r="AH66" s="14">
        <f>VLOOKUP(A:A,[3]TDSheet!$A:$D,4,0)</f>
        <v>141</v>
      </c>
      <c r="AI66" s="14">
        <f>VLOOKUP(A:A,[1]TDSheet!$A:$AI,35,0)</f>
        <v>0</v>
      </c>
      <c r="AJ66" s="14">
        <f t="shared" si="12"/>
        <v>400</v>
      </c>
      <c r="AK66" s="14">
        <f t="shared" si="13"/>
        <v>240</v>
      </c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317.16800000000001</v>
      </c>
      <c r="D67" s="8">
        <v>674.95799999999997</v>
      </c>
      <c r="E67" s="8">
        <v>777.75400000000002</v>
      </c>
      <c r="F67" s="8">
        <v>181.03200000000001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797.73599999999999</v>
      </c>
      <c r="K67" s="14">
        <f t="shared" si="8"/>
        <v>-19.981999999999971</v>
      </c>
      <c r="L67" s="14">
        <f>VLOOKUP(A:A,[1]TDSheet!$A:$X,24,0)</f>
        <v>150</v>
      </c>
      <c r="M67" s="14">
        <f>VLOOKUP(A:A,[1]TDSheet!$A:$N,14,0)</f>
        <v>150</v>
      </c>
      <c r="N67" s="14"/>
      <c r="O67" s="14"/>
      <c r="P67" s="14"/>
      <c r="Q67" s="14"/>
      <c r="R67" s="14"/>
      <c r="S67" s="14"/>
      <c r="T67" s="14"/>
      <c r="U67" s="16">
        <v>120</v>
      </c>
      <c r="V67" s="16">
        <v>130</v>
      </c>
      <c r="W67" s="14">
        <f t="shared" si="9"/>
        <v>129.62566666666666</v>
      </c>
      <c r="X67" s="16"/>
      <c r="Y67" s="17">
        <f t="shared" si="10"/>
        <v>5.6395621237563551</v>
      </c>
      <c r="Z67" s="18">
        <f t="shared" si="11"/>
        <v>9.1470928282924344</v>
      </c>
      <c r="AA67" s="14"/>
      <c r="AB67" s="14"/>
      <c r="AC67" s="14"/>
      <c r="AD67" s="14">
        <v>0</v>
      </c>
      <c r="AE67" s="14">
        <f>VLOOKUP(A:A,[1]TDSheet!$A:$AF,32,0)</f>
        <v>79.919600000000003</v>
      </c>
      <c r="AF67" s="14">
        <f>VLOOKUP(A:A,[1]TDSheet!$A:$AG,33,0)</f>
        <v>84.443600000000004</v>
      </c>
      <c r="AG67" s="14">
        <f>VLOOKUP(A:A,[1]TDSheet!$A:$W,23,0)</f>
        <v>135.2208</v>
      </c>
      <c r="AH67" s="14">
        <f>VLOOKUP(A:A,[3]TDSheet!$A:$D,4,0)</f>
        <v>55.287999999999997</v>
      </c>
      <c r="AI67" s="14" t="e">
        <f>VLOOKUP(A:A,[1]TDSheet!$A:$AI,35,0)</f>
        <v>#N/A</v>
      </c>
      <c r="AJ67" s="14">
        <f t="shared" si="12"/>
        <v>120</v>
      </c>
      <c r="AK67" s="14">
        <f t="shared" si="13"/>
        <v>130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246.05799999999999</v>
      </c>
      <c r="D68" s="8">
        <v>453.23500000000001</v>
      </c>
      <c r="E68" s="8">
        <v>589.20399999999995</v>
      </c>
      <c r="F68" s="8">
        <v>91.353999999999999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659.61</v>
      </c>
      <c r="K68" s="14">
        <f t="shared" si="8"/>
        <v>-70.406000000000063</v>
      </c>
      <c r="L68" s="14">
        <f>VLOOKUP(A:A,[1]TDSheet!$A:$X,24,0)</f>
        <v>100</v>
      </c>
      <c r="M68" s="14">
        <f>VLOOKUP(A:A,[1]TDSheet!$A:$N,14,0)</f>
        <v>120</v>
      </c>
      <c r="N68" s="14"/>
      <c r="O68" s="14"/>
      <c r="P68" s="14"/>
      <c r="Q68" s="14"/>
      <c r="R68" s="14"/>
      <c r="S68" s="14"/>
      <c r="T68" s="14"/>
      <c r="U68" s="16">
        <v>120</v>
      </c>
      <c r="V68" s="16">
        <v>80</v>
      </c>
      <c r="W68" s="14">
        <f t="shared" si="9"/>
        <v>98.200666666666663</v>
      </c>
      <c r="X68" s="16"/>
      <c r="Y68" s="17">
        <f t="shared" si="10"/>
        <v>5.2072355245381905</v>
      </c>
      <c r="Z68" s="18">
        <f t="shared" si="11"/>
        <v>9.1369014648231595</v>
      </c>
      <c r="AA68" s="14"/>
      <c r="AB68" s="14"/>
      <c r="AC68" s="14"/>
      <c r="AD68" s="14">
        <v>0</v>
      </c>
      <c r="AE68" s="14">
        <f>VLOOKUP(A:A,[1]TDSheet!$A:$AF,32,0)</f>
        <v>55.965800000000002</v>
      </c>
      <c r="AF68" s="14">
        <f>VLOOKUP(A:A,[1]TDSheet!$A:$AG,33,0)</f>
        <v>58.438199999999995</v>
      </c>
      <c r="AG68" s="14">
        <f>VLOOKUP(A:A,[1]TDSheet!$A:$W,23,0)</f>
        <v>108.8732</v>
      </c>
      <c r="AH68" s="14">
        <f>VLOOKUP(A:A,[3]TDSheet!$A:$D,4,0)</f>
        <v>20.399999999999999</v>
      </c>
      <c r="AI68" s="14" t="e">
        <f>VLOOKUP(A:A,[1]TDSheet!$A:$AI,35,0)</f>
        <v>#N/A</v>
      </c>
      <c r="AJ68" s="14">
        <f t="shared" si="12"/>
        <v>120</v>
      </c>
      <c r="AK68" s="14">
        <f t="shared" si="13"/>
        <v>80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550.45500000000004</v>
      </c>
      <c r="D69" s="8">
        <v>1113.0360000000001</v>
      </c>
      <c r="E69" s="8">
        <v>1243.079</v>
      </c>
      <c r="F69" s="8">
        <v>376.25599999999997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1281.2860000000001</v>
      </c>
      <c r="K69" s="14">
        <f t="shared" si="8"/>
        <v>-38.207000000000107</v>
      </c>
      <c r="L69" s="14">
        <f>VLOOKUP(A:A,[1]TDSheet!$A:$X,24,0)</f>
        <v>200</v>
      </c>
      <c r="M69" s="14">
        <f>VLOOKUP(A:A,[1]TDSheet!$A:$N,14,0)</f>
        <v>200</v>
      </c>
      <c r="N69" s="14"/>
      <c r="O69" s="14"/>
      <c r="P69" s="14"/>
      <c r="Q69" s="14"/>
      <c r="R69" s="14"/>
      <c r="S69" s="14"/>
      <c r="T69" s="14"/>
      <c r="U69" s="16">
        <v>250</v>
      </c>
      <c r="V69" s="16">
        <v>220</v>
      </c>
      <c r="W69" s="14">
        <f t="shared" si="9"/>
        <v>207.17983333333333</v>
      </c>
      <c r="X69" s="16"/>
      <c r="Y69" s="17">
        <f t="shared" si="10"/>
        <v>6.0153345040822019</v>
      </c>
      <c r="Z69" s="18">
        <f t="shared" si="11"/>
        <v>9.131806597877107</v>
      </c>
      <c r="AA69" s="14"/>
      <c r="AB69" s="14"/>
      <c r="AC69" s="14"/>
      <c r="AD69" s="14">
        <v>0</v>
      </c>
      <c r="AE69" s="14">
        <f>VLOOKUP(A:A,[1]TDSheet!$A:$AF,32,0)</f>
        <v>136.4742</v>
      </c>
      <c r="AF69" s="14">
        <f>VLOOKUP(A:A,[1]TDSheet!$A:$AG,33,0)</f>
        <v>148.68260000000001</v>
      </c>
      <c r="AG69" s="14">
        <f>VLOOKUP(A:A,[1]TDSheet!$A:$W,23,0)</f>
        <v>214.31060000000002</v>
      </c>
      <c r="AH69" s="14">
        <f>VLOOKUP(A:A,[3]TDSheet!$A:$D,4,0)</f>
        <v>71.078999999999994</v>
      </c>
      <c r="AI69" s="14" t="e">
        <f>VLOOKUP(A:A,[1]TDSheet!$A:$AI,35,0)</f>
        <v>#N/A</v>
      </c>
      <c r="AJ69" s="14">
        <f t="shared" si="12"/>
        <v>250</v>
      </c>
      <c r="AK69" s="14">
        <f t="shared" si="13"/>
        <v>220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305.51799999999997</v>
      </c>
      <c r="D70" s="8">
        <v>598.56299999999999</v>
      </c>
      <c r="E70" s="8">
        <v>696.87599999999998</v>
      </c>
      <c r="F70" s="8">
        <v>171.9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726.11400000000003</v>
      </c>
      <c r="K70" s="14">
        <f t="shared" si="8"/>
        <v>-29.238000000000056</v>
      </c>
      <c r="L70" s="14">
        <f>VLOOKUP(A:A,[1]TDSheet!$A:$X,24,0)</f>
        <v>120</v>
      </c>
      <c r="M70" s="14">
        <f>VLOOKUP(A:A,[1]TDSheet!$A:$N,14,0)</f>
        <v>120</v>
      </c>
      <c r="N70" s="14"/>
      <c r="O70" s="14"/>
      <c r="P70" s="14"/>
      <c r="Q70" s="14"/>
      <c r="R70" s="14"/>
      <c r="S70" s="14"/>
      <c r="T70" s="14"/>
      <c r="U70" s="16">
        <v>200</v>
      </c>
      <c r="V70" s="16">
        <v>100</v>
      </c>
      <c r="W70" s="14">
        <f t="shared" si="9"/>
        <v>116.146</v>
      </c>
      <c r="X70" s="16"/>
      <c r="Y70" s="17">
        <f t="shared" si="10"/>
        <v>6.1293544332133694</v>
      </c>
      <c r="Z70" s="18">
        <f t="shared" si="11"/>
        <v>9.1998376879317867</v>
      </c>
      <c r="AA70" s="14"/>
      <c r="AB70" s="14"/>
      <c r="AC70" s="14"/>
      <c r="AD70" s="14">
        <v>0</v>
      </c>
      <c r="AE70" s="14">
        <f>VLOOKUP(A:A,[1]TDSheet!$A:$AF,32,0)</f>
        <v>77.381799999999998</v>
      </c>
      <c r="AF70" s="14">
        <f>VLOOKUP(A:A,[1]TDSheet!$A:$AG,33,0)</f>
        <v>83.201999999999998</v>
      </c>
      <c r="AG70" s="14">
        <f>VLOOKUP(A:A,[1]TDSheet!$A:$W,23,0)</f>
        <v>116.95419999999999</v>
      </c>
      <c r="AH70" s="14">
        <f>VLOOKUP(A:A,[3]TDSheet!$A:$D,4,0)</f>
        <v>57.264000000000003</v>
      </c>
      <c r="AI70" s="14" t="e">
        <f>VLOOKUP(A:A,[1]TDSheet!$A:$AI,35,0)</f>
        <v>#N/A</v>
      </c>
      <c r="AJ70" s="14">
        <f t="shared" si="12"/>
        <v>200</v>
      </c>
      <c r="AK70" s="14">
        <f t="shared" si="13"/>
        <v>100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120</v>
      </c>
      <c r="D71" s="8">
        <v>137</v>
      </c>
      <c r="E71" s="8">
        <v>193</v>
      </c>
      <c r="F71" s="8">
        <v>59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248</v>
      </c>
      <c r="K71" s="14">
        <f t="shared" si="8"/>
        <v>-55</v>
      </c>
      <c r="L71" s="14">
        <f>VLOOKUP(A:A,[1]TDSheet!$A:$X,24,0)</f>
        <v>30</v>
      </c>
      <c r="M71" s="14">
        <f>VLOOKUP(A:A,[1]TDSheet!$A:$N,14,0)</f>
        <v>30</v>
      </c>
      <c r="N71" s="14"/>
      <c r="O71" s="14"/>
      <c r="P71" s="14"/>
      <c r="Q71" s="14"/>
      <c r="R71" s="14"/>
      <c r="S71" s="14"/>
      <c r="T71" s="14"/>
      <c r="U71" s="16">
        <v>30</v>
      </c>
      <c r="V71" s="16">
        <v>30</v>
      </c>
      <c r="W71" s="14">
        <f t="shared" si="9"/>
        <v>32.166666666666664</v>
      </c>
      <c r="X71" s="16"/>
      <c r="Y71" s="17">
        <f t="shared" si="10"/>
        <v>5.5647668393782386</v>
      </c>
      <c r="Z71" s="18">
        <f t="shared" si="11"/>
        <v>9.2268041237113412</v>
      </c>
      <c r="AA71" s="14"/>
      <c r="AB71" s="14"/>
      <c r="AC71" s="14"/>
      <c r="AD71" s="14">
        <v>0</v>
      </c>
      <c r="AE71" s="14">
        <f>VLOOKUP(A:A,[1]TDSheet!$A:$AF,32,0)</f>
        <v>19.399999999999999</v>
      </c>
      <c r="AF71" s="14">
        <f>VLOOKUP(A:A,[1]TDSheet!$A:$AG,33,0)</f>
        <v>26.2</v>
      </c>
      <c r="AG71" s="14">
        <f>VLOOKUP(A:A,[1]TDSheet!$A:$W,23,0)</f>
        <v>34.200000000000003</v>
      </c>
      <c r="AH71" s="14">
        <f>VLOOKUP(A:A,[3]TDSheet!$A:$D,4,0)</f>
        <v>11</v>
      </c>
      <c r="AI71" s="14">
        <f>VLOOKUP(A:A,[1]TDSheet!$A:$AI,35,0)</f>
        <v>0</v>
      </c>
      <c r="AJ71" s="14">
        <f t="shared" si="12"/>
        <v>18</v>
      </c>
      <c r="AK71" s="14">
        <f t="shared" si="13"/>
        <v>18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268</v>
      </c>
      <c r="D72" s="8">
        <v>581</v>
      </c>
      <c r="E72" s="8">
        <v>597</v>
      </c>
      <c r="F72" s="8">
        <v>241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635</v>
      </c>
      <c r="K72" s="14">
        <f t="shared" ref="K72:K125" si="14">E72-J72</f>
        <v>-38</v>
      </c>
      <c r="L72" s="14">
        <f>VLOOKUP(A:A,[1]TDSheet!$A:$X,24,0)</f>
        <v>90</v>
      </c>
      <c r="M72" s="14">
        <f>VLOOKUP(A:A,[1]TDSheet!$A:$N,14,0)</f>
        <v>90</v>
      </c>
      <c r="N72" s="14"/>
      <c r="O72" s="14"/>
      <c r="P72" s="14"/>
      <c r="Q72" s="14"/>
      <c r="R72" s="14"/>
      <c r="S72" s="14"/>
      <c r="T72" s="14"/>
      <c r="U72" s="16">
        <v>90</v>
      </c>
      <c r="V72" s="16">
        <v>110</v>
      </c>
      <c r="W72" s="14">
        <f t="shared" ref="W72:W125" si="15">(E72-AD72)/6</f>
        <v>99.5</v>
      </c>
      <c r="X72" s="16"/>
      <c r="Y72" s="17">
        <f t="shared" ref="Y72:Y125" si="16">(F72+L72+M72+U72+V72+X72)/W72</f>
        <v>6.2412060301507539</v>
      </c>
      <c r="Z72" s="18">
        <f t="shared" ref="Z72:Z125" si="17">(F72+L72+M72+U72+V72+X72)/AE72</f>
        <v>9.132352941176471</v>
      </c>
      <c r="AA72" s="14"/>
      <c r="AB72" s="14"/>
      <c r="AC72" s="14"/>
      <c r="AD72" s="14">
        <v>0</v>
      </c>
      <c r="AE72" s="14">
        <f>VLOOKUP(A:A,[1]TDSheet!$A:$AF,32,0)</f>
        <v>68</v>
      </c>
      <c r="AF72" s="14">
        <f>VLOOKUP(A:A,[1]TDSheet!$A:$AG,33,0)</f>
        <v>76.2</v>
      </c>
      <c r="AG72" s="14">
        <f>VLOOKUP(A:A,[1]TDSheet!$A:$W,23,0)</f>
        <v>110</v>
      </c>
      <c r="AH72" s="14">
        <f>VLOOKUP(A:A,[3]TDSheet!$A:$D,4,0)</f>
        <v>43</v>
      </c>
      <c r="AI72" s="14" t="str">
        <f>VLOOKUP(A:A,[1]TDSheet!$A:$AI,35,0)</f>
        <v>проддек</v>
      </c>
      <c r="AJ72" s="14">
        <f t="shared" ref="AJ72:AJ125" si="18">U72*H72</f>
        <v>54</v>
      </c>
      <c r="AK72" s="14">
        <f t="shared" ref="AK72:AK125" si="19">V72*H72</f>
        <v>66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342</v>
      </c>
      <c r="D73" s="8">
        <v>1147</v>
      </c>
      <c r="E73" s="8">
        <v>920</v>
      </c>
      <c r="F73" s="8">
        <v>534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976</v>
      </c>
      <c r="K73" s="14">
        <f t="shared" si="14"/>
        <v>-56</v>
      </c>
      <c r="L73" s="14">
        <f>VLOOKUP(A:A,[1]TDSheet!$A:$X,24,0)</f>
        <v>100</v>
      </c>
      <c r="M73" s="14">
        <f>VLOOKUP(A:A,[1]TDSheet!$A:$N,14,0)</f>
        <v>100</v>
      </c>
      <c r="N73" s="14"/>
      <c r="O73" s="14"/>
      <c r="P73" s="14"/>
      <c r="Q73" s="14"/>
      <c r="R73" s="14"/>
      <c r="S73" s="14"/>
      <c r="T73" s="14"/>
      <c r="U73" s="16">
        <v>10</v>
      </c>
      <c r="V73" s="16">
        <v>300</v>
      </c>
      <c r="W73" s="14">
        <f t="shared" si="15"/>
        <v>153.33333333333334</v>
      </c>
      <c r="X73" s="16"/>
      <c r="Y73" s="17">
        <f t="shared" si="16"/>
        <v>6.8086956521739124</v>
      </c>
      <c r="Z73" s="18">
        <f t="shared" si="17"/>
        <v>9.0467937608318891</v>
      </c>
      <c r="AA73" s="14"/>
      <c r="AB73" s="14"/>
      <c r="AC73" s="14"/>
      <c r="AD73" s="14">
        <v>0</v>
      </c>
      <c r="AE73" s="14">
        <f>VLOOKUP(A:A,[1]TDSheet!$A:$AF,32,0)</f>
        <v>115.4</v>
      </c>
      <c r="AF73" s="14">
        <f>VLOOKUP(A:A,[1]TDSheet!$A:$AG,33,0)</f>
        <v>140.4</v>
      </c>
      <c r="AG73" s="14">
        <f>VLOOKUP(A:A,[1]TDSheet!$A:$W,23,0)</f>
        <v>175.4</v>
      </c>
      <c r="AH73" s="14">
        <f>VLOOKUP(A:A,[3]TDSheet!$A:$D,4,0)</f>
        <v>63</v>
      </c>
      <c r="AI73" s="14" t="str">
        <f>VLOOKUP(A:A,[1]TDSheet!$A:$AI,35,0)</f>
        <v>оконч</v>
      </c>
      <c r="AJ73" s="14">
        <f t="shared" si="18"/>
        <v>6</v>
      </c>
      <c r="AK73" s="14">
        <f t="shared" si="19"/>
        <v>180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103.82899999999999</v>
      </c>
      <c r="D74" s="8">
        <v>120.102</v>
      </c>
      <c r="E74" s="8">
        <v>124.354</v>
      </c>
      <c r="F74" s="8">
        <v>91.381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129.11199999999999</v>
      </c>
      <c r="K74" s="14">
        <f t="shared" si="14"/>
        <v>-4.7579999999999956</v>
      </c>
      <c r="L74" s="14">
        <f>VLOOKUP(A:A,[1]TDSheet!$A:$X,24,0)</f>
        <v>0</v>
      </c>
      <c r="M74" s="14">
        <f>VLOOKUP(A:A,[1]TDSheet!$A:$N,14,0)</f>
        <v>0</v>
      </c>
      <c r="N74" s="14"/>
      <c r="O74" s="14"/>
      <c r="P74" s="14"/>
      <c r="Q74" s="14"/>
      <c r="R74" s="14"/>
      <c r="S74" s="14"/>
      <c r="T74" s="14"/>
      <c r="U74" s="16">
        <v>40</v>
      </c>
      <c r="V74" s="16">
        <v>40</v>
      </c>
      <c r="W74" s="14">
        <f t="shared" si="15"/>
        <v>20.725666666666665</v>
      </c>
      <c r="X74" s="16"/>
      <c r="Y74" s="17">
        <f t="shared" si="16"/>
        <v>8.269022307284045</v>
      </c>
      <c r="Z74" s="18">
        <f t="shared" si="17"/>
        <v>6.3699042550028242</v>
      </c>
      <c r="AA74" s="14"/>
      <c r="AB74" s="14"/>
      <c r="AC74" s="14"/>
      <c r="AD74" s="14">
        <v>0</v>
      </c>
      <c r="AE74" s="14">
        <f>VLOOKUP(A:A,[1]TDSheet!$A:$AF,32,0)</f>
        <v>26.904800000000002</v>
      </c>
      <c r="AF74" s="14">
        <f>VLOOKUP(A:A,[1]TDSheet!$A:$AG,33,0)</f>
        <v>22.277200000000001</v>
      </c>
      <c r="AG74" s="14">
        <f>VLOOKUP(A:A,[1]TDSheet!$A:$W,23,0)</f>
        <v>24.870799999999999</v>
      </c>
      <c r="AH74" s="14">
        <f>VLOOKUP(A:A,[3]TDSheet!$A:$D,4,0)</f>
        <v>6.83</v>
      </c>
      <c r="AI74" s="14">
        <f>VLOOKUP(A:A,[1]TDSheet!$A:$AI,35,0)</f>
        <v>0</v>
      </c>
      <c r="AJ74" s="14">
        <f t="shared" si="18"/>
        <v>40</v>
      </c>
      <c r="AK74" s="14">
        <f t="shared" si="19"/>
        <v>40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399</v>
      </c>
      <c r="D75" s="8">
        <v>893</v>
      </c>
      <c r="E75" s="8">
        <v>935</v>
      </c>
      <c r="F75" s="8">
        <v>293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1000</v>
      </c>
      <c r="K75" s="14">
        <f t="shared" si="14"/>
        <v>-65</v>
      </c>
      <c r="L75" s="14">
        <f>VLOOKUP(A:A,[1]TDSheet!$A:$X,24,0)</f>
        <v>150</v>
      </c>
      <c r="M75" s="14">
        <f>VLOOKUP(A:A,[1]TDSheet!$A:$N,14,0)</f>
        <v>150</v>
      </c>
      <c r="N75" s="14"/>
      <c r="O75" s="14"/>
      <c r="P75" s="14"/>
      <c r="Q75" s="14"/>
      <c r="R75" s="14"/>
      <c r="S75" s="14"/>
      <c r="T75" s="14"/>
      <c r="U75" s="16">
        <v>200</v>
      </c>
      <c r="V75" s="16">
        <v>120</v>
      </c>
      <c r="W75" s="14">
        <f t="shared" si="15"/>
        <v>155.83333333333334</v>
      </c>
      <c r="X75" s="16"/>
      <c r="Y75" s="17">
        <f t="shared" si="16"/>
        <v>5.8588235294117643</v>
      </c>
      <c r="Z75" s="18">
        <f t="shared" si="17"/>
        <v>9.0936254980079685</v>
      </c>
      <c r="AA75" s="14"/>
      <c r="AB75" s="14"/>
      <c r="AC75" s="14"/>
      <c r="AD75" s="14">
        <v>0</v>
      </c>
      <c r="AE75" s="14">
        <f>VLOOKUP(A:A,[1]TDSheet!$A:$AF,32,0)</f>
        <v>100.4</v>
      </c>
      <c r="AF75" s="14">
        <f>VLOOKUP(A:A,[1]TDSheet!$A:$AG,33,0)</f>
        <v>108</v>
      </c>
      <c r="AG75" s="14">
        <f>VLOOKUP(A:A,[1]TDSheet!$A:$W,23,0)</f>
        <v>170.4</v>
      </c>
      <c r="AH75" s="14">
        <f>VLOOKUP(A:A,[3]TDSheet!$A:$D,4,0)</f>
        <v>70</v>
      </c>
      <c r="AI75" s="14">
        <f>VLOOKUP(A:A,[1]TDSheet!$A:$AI,35,0)</f>
        <v>0</v>
      </c>
      <c r="AJ75" s="14">
        <f t="shared" si="18"/>
        <v>120</v>
      </c>
      <c r="AK75" s="14">
        <f t="shared" si="19"/>
        <v>72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545</v>
      </c>
      <c r="D76" s="8">
        <v>1255</v>
      </c>
      <c r="E76" s="8">
        <v>1331</v>
      </c>
      <c r="F76" s="8">
        <v>373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1421</v>
      </c>
      <c r="K76" s="14">
        <f t="shared" si="14"/>
        <v>-90</v>
      </c>
      <c r="L76" s="14">
        <f>VLOOKUP(A:A,[1]TDSheet!$A:$X,24,0)</f>
        <v>250</v>
      </c>
      <c r="M76" s="14">
        <f>VLOOKUP(A:A,[1]TDSheet!$A:$N,14,0)</f>
        <v>250</v>
      </c>
      <c r="N76" s="14"/>
      <c r="O76" s="14"/>
      <c r="P76" s="14"/>
      <c r="Q76" s="14"/>
      <c r="R76" s="14"/>
      <c r="S76" s="14"/>
      <c r="T76" s="14"/>
      <c r="U76" s="16">
        <v>250</v>
      </c>
      <c r="V76" s="16">
        <v>210</v>
      </c>
      <c r="W76" s="14">
        <f t="shared" si="15"/>
        <v>221.83333333333334</v>
      </c>
      <c r="X76" s="16"/>
      <c r="Y76" s="17">
        <f t="shared" si="16"/>
        <v>6.0090157776108191</v>
      </c>
      <c r="Z76" s="18">
        <f t="shared" si="17"/>
        <v>9.1176470588235308</v>
      </c>
      <c r="AA76" s="14"/>
      <c r="AB76" s="14"/>
      <c r="AC76" s="14"/>
      <c r="AD76" s="14">
        <v>0</v>
      </c>
      <c r="AE76" s="14">
        <f>VLOOKUP(A:A,[1]TDSheet!$A:$AF,32,0)</f>
        <v>146.19999999999999</v>
      </c>
      <c r="AF76" s="14">
        <f>VLOOKUP(A:A,[1]TDSheet!$A:$AG,33,0)</f>
        <v>155</v>
      </c>
      <c r="AG76" s="14">
        <f>VLOOKUP(A:A,[1]TDSheet!$A:$W,23,0)</f>
        <v>248.4</v>
      </c>
      <c r="AH76" s="14">
        <f>VLOOKUP(A:A,[3]TDSheet!$A:$D,4,0)</f>
        <v>82</v>
      </c>
      <c r="AI76" s="14" t="str">
        <f>VLOOKUP(A:A,[1]TDSheet!$A:$AI,35,0)</f>
        <v>декяб</v>
      </c>
      <c r="AJ76" s="14">
        <f t="shared" si="18"/>
        <v>150</v>
      </c>
      <c r="AK76" s="14">
        <f t="shared" si="19"/>
        <v>126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402</v>
      </c>
      <c r="D77" s="8">
        <v>696</v>
      </c>
      <c r="E77" s="8">
        <v>738</v>
      </c>
      <c r="F77" s="8">
        <v>321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826</v>
      </c>
      <c r="K77" s="14">
        <f t="shared" si="14"/>
        <v>-88</v>
      </c>
      <c r="L77" s="14">
        <f>VLOOKUP(A:A,[1]TDSheet!$A:$X,24,0)</f>
        <v>100</v>
      </c>
      <c r="M77" s="14">
        <f>VLOOKUP(A:A,[1]TDSheet!$A:$N,14,0)</f>
        <v>100</v>
      </c>
      <c r="N77" s="14"/>
      <c r="O77" s="14"/>
      <c r="P77" s="14"/>
      <c r="Q77" s="14"/>
      <c r="R77" s="14"/>
      <c r="S77" s="14"/>
      <c r="T77" s="14"/>
      <c r="U77" s="16">
        <v>250</v>
      </c>
      <c r="V77" s="16">
        <v>120</v>
      </c>
      <c r="W77" s="14">
        <f t="shared" si="15"/>
        <v>123</v>
      </c>
      <c r="X77" s="16"/>
      <c r="Y77" s="17">
        <f t="shared" si="16"/>
        <v>7.2439024390243905</v>
      </c>
      <c r="Z77" s="18">
        <f t="shared" si="17"/>
        <v>9.110429447852761</v>
      </c>
      <c r="AA77" s="14"/>
      <c r="AB77" s="14"/>
      <c r="AC77" s="14"/>
      <c r="AD77" s="14">
        <v>0</v>
      </c>
      <c r="AE77" s="14">
        <f>VLOOKUP(A:A,[1]TDSheet!$A:$AF,32,0)</f>
        <v>97.8</v>
      </c>
      <c r="AF77" s="14">
        <f>VLOOKUP(A:A,[1]TDSheet!$A:$AG,33,0)</f>
        <v>104.8</v>
      </c>
      <c r="AG77" s="14">
        <f>VLOOKUP(A:A,[1]TDSheet!$A:$W,23,0)</f>
        <v>125.4</v>
      </c>
      <c r="AH77" s="14">
        <f>VLOOKUP(A:A,[3]TDSheet!$A:$D,4,0)</f>
        <v>54</v>
      </c>
      <c r="AI77" s="14">
        <f>VLOOKUP(A:A,[1]TDSheet!$A:$AI,35,0)</f>
        <v>0</v>
      </c>
      <c r="AJ77" s="14">
        <f t="shared" si="18"/>
        <v>100</v>
      </c>
      <c r="AK77" s="14">
        <f t="shared" si="19"/>
        <v>48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585</v>
      </c>
      <c r="D78" s="8">
        <v>423</v>
      </c>
      <c r="E78" s="8">
        <v>687</v>
      </c>
      <c r="F78" s="8">
        <v>292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751</v>
      </c>
      <c r="K78" s="14">
        <f t="shared" si="14"/>
        <v>-64</v>
      </c>
      <c r="L78" s="14">
        <f>VLOOKUP(A:A,[1]TDSheet!$A:$X,24,0)</f>
        <v>100</v>
      </c>
      <c r="M78" s="14">
        <f>VLOOKUP(A:A,[1]TDSheet!$A:$N,14,0)</f>
        <v>100</v>
      </c>
      <c r="N78" s="14"/>
      <c r="O78" s="14"/>
      <c r="P78" s="14"/>
      <c r="Q78" s="14"/>
      <c r="R78" s="14"/>
      <c r="S78" s="14"/>
      <c r="T78" s="14"/>
      <c r="U78" s="16">
        <v>300</v>
      </c>
      <c r="V78" s="16">
        <v>250</v>
      </c>
      <c r="W78" s="14">
        <f t="shared" si="15"/>
        <v>114.5</v>
      </c>
      <c r="X78" s="16"/>
      <c r="Y78" s="17">
        <f t="shared" si="16"/>
        <v>9.1004366812227069</v>
      </c>
      <c r="Z78" s="18">
        <f t="shared" si="17"/>
        <v>9.0924956369982546</v>
      </c>
      <c r="AA78" s="14"/>
      <c r="AB78" s="14"/>
      <c r="AC78" s="14"/>
      <c r="AD78" s="14">
        <v>0</v>
      </c>
      <c r="AE78" s="14">
        <f>VLOOKUP(A:A,[1]TDSheet!$A:$AF,32,0)</f>
        <v>114.6</v>
      </c>
      <c r="AF78" s="14">
        <f>VLOOKUP(A:A,[1]TDSheet!$A:$AG,33,0)</f>
        <v>100.6</v>
      </c>
      <c r="AG78" s="14">
        <f>VLOOKUP(A:A,[1]TDSheet!$A:$W,23,0)</f>
        <v>117.4</v>
      </c>
      <c r="AH78" s="14">
        <f>VLOOKUP(A:A,[3]TDSheet!$A:$D,4,0)</f>
        <v>55</v>
      </c>
      <c r="AI78" s="14">
        <f>VLOOKUP(A:A,[1]TDSheet!$A:$AI,35,0)</f>
        <v>0</v>
      </c>
      <c r="AJ78" s="14">
        <f t="shared" si="18"/>
        <v>99</v>
      </c>
      <c r="AK78" s="14">
        <f t="shared" si="19"/>
        <v>82.5</v>
      </c>
      <c r="AL78" s="14"/>
      <c r="AM78" s="14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408</v>
      </c>
      <c r="D79" s="8">
        <v>446</v>
      </c>
      <c r="E79" s="8">
        <v>618</v>
      </c>
      <c r="F79" s="8">
        <v>222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675</v>
      </c>
      <c r="K79" s="14">
        <f t="shared" si="14"/>
        <v>-57</v>
      </c>
      <c r="L79" s="14">
        <f>VLOOKUP(A:A,[1]TDSheet!$A:$X,24,0)</f>
        <v>100</v>
      </c>
      <c r="M79" s="14">
        <f>VLOOKUP(A:A,[1]TDSheet!$A:$N,14,0)</f>
        <v>100</v>
      </c>
      <c r="N79" s="14"/>
      <c r="O79" s="14"/>
      <c r="P79" s="14"/>
      <c r="Q79" s="14"/>
      <c r="R79" s="14"/>
      <c r="S79" s="14"/>
      <c r="T79" s="14"/>
      <c r="U79" s="16">
        <v>250</v>
      </c>
      <c r="V79" s="16">
        <v>100</v>
      </c>
      <c r="W79" s="14">
        <f t="shared" si="15"/>
        <v>103</v>
      </c>
      <c r="X79" s="16"/>
      <c r="Y79" s="17">
        <f t="shared" si="16"/>
        <v>7.4951456310679614</v>
      </c>
      <c r="Z79" s="18">
        <f t="shared" si="17"/>
        <v>9.1037735849056602</v>
      </c>
      <c r="AA79" s="14"/>
      <c r="AB79" s="14"/>
      <c r="AC79" s="14"/>
      <c r="AD79" s="14">
        <v>0</v>
      </c>
      <c r="AE79" s="14">
        <f>VLOOKUP(A:A,[1]TDSheet!$A:$AF,32,0)</f>
        <v>84.8</v>
      </c>
      <c r="AF79" s="14">
        <f>VLOOKUP(A:A,[1]TDSheet!$A:$AG,33,0)</f>
        <v>80</v>
      </c>
      <c r="AG79" s="14">
        <f>VLOOKUP(A:A,[1]TDSheet!$A:$W,23,0)</f>
        <v>108.4</v>
      </c>
      <c r="AH79" s="14">
        <f>VLOOKUP(A:A,[3]TDSheet!$A:$D,4,0)</f>
        <v>29</v>
      </c>
      <c r="AI79" s="14">
        <f>VLOOKUP(A:A,[1]TDSheet!$A:$AI,35,0)</f>
        <v>0</v>
      </c>
      <c r="AJ79" s="14">
        <f t="shared" si="18"/>
        <v>87.5</v>
      </c>
      <c r="AK79" s="14">
        <f t="shared" si="19"/>
        <v>35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161</v>
      </c>
      <c r="D80" s="8">
        <v>287</v>
      </c>
      <c r="E80" s="8">
        <v>266</v>
      </c>
      <c r="F80" s="8">
        <v>173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283</v>
      </c>
      <c r="K80" s="14">
        <f t="shared" si="14"/>
        <v>-17</v>
      </c>
      <c r="L80" s="14">
        <f>VLOOKUP(A:A,[1]TDSheet!$A:$X,24,0)</f>
        <v>30</v>
      </c>
      <c r="M80" s="14">
        <f>VLOOKUP(A:A,[1]TDSheet!$A:$N,14,0)</f>
        <v>30</v>
      </c>
      <c r="N80" s="14"/>
      <c r="O80" s="14"/>
      <c r="P80" s="14"/>
      <c r="Q80" s="14"/>
      <c r="R80" s="14"/>
      <c r="S80" s="14"/>
      <c r="T80" s="14"/>
      <c r="U80" s="16">
        <v>60</v>
      </c>
      <c r="V80" s="16">
        <v>60</v>
      </c>
      <c r="W80" s="14">
        <f t="shared" si="15"/>
        <v>44.333333333333336</v>
      </c>
      <c r="X80" s="16"/>
      <c r="Y80" s="17">
        <f t="shared" si="16"/>
        <v>7.9624060150375939</v>
      </c>
      <c r="Z80" s="18">
        <f t="shared" si="17"/>
        <v>9.0979381443298983</v>
      </c>
      <c r="AA80" s="14"/>
      <c r="AB80" s="14"/>
      <c r="AC80" s="14"/>
      <c r="AD80" s="14">
        <v>0</v>
      </c>
      <c r="AE80" s="14">
        <f>VLOOKUP(A:A,[1]TDSheet!$A:$AF,32,0)</f>
        <v>38.799999999999997</v>
      </c>
      <c r="AF80" s="14">
        <f>VLOOKUP(A:A,[1]TDSheet!$A:$AG,33,0)</f>
        <v>44</v>
      </c>
      <c r="AG80" s="14">
        <f>VLOOKUP(A:A,[1]TDSheet!$A:$W,23,0)</f>
        <v>54</v>
      </c>
      <c r="AH80" s="14">
        <f>VLOOKUP(A:A,[3]TDSheet!$A:$D,4,0)</f>
        <v>10</v>
      </c>
      <c r="AI80" s="14">
        <f>VLOOKUP(A:A,[1]TDSheet!$A:$AI,35,0)</f>
        <v>0</v>
      </c>
      <c r="AJ80" s="14">
        <f t="shared" si="18"/>
        <v>19.8</v>
      </c>
      <c r="AK80" s="14">
        <f t="shared" si="19"/>
        <v>19.8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2379</v>
      </c>
      <c r="D81" s="8">
        <v>5149</v>
      </c>
      <c r="E81" s="8">
        <v>5590</v>
      </c>
      <c r="F81" s="8">
        <v>1757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5870</v>
      </c>
      <c r="K81" s="14">
        <f t="shared" si="14"/>
        <v>-280</v>
      </c>
      <c r="L81" s="14">
        <f>VLOOKUP(A:A,[1]TDSheet!$A:$X,24,0)</f>
        <v>500</v>
      </c>
      <c r="M81" s="14">
        <f>VLOOKUP(A:A,[1]TDSheet!$A:$N,14,0)</f>
        <v>600</v>
      </c>
      <c r="N81" s="14"/>
      <c r="O81" s="14"/>
      <c r="P81" s="14"/>
      <c r="Q81" s="14"/>
      <c r="R81" s="14"/>
      <c r="S81" s="14"/>
      <c r="T81" s="14"/>
      <c r="U81" s="16">
        <v>1200</v>
      </c>
      <c r="V81" s="16">
        <v>1200</v>
      </c>
      <c r="W81" s="14">
        <f t="shared" si="15"/>
        <v>929.66666666666663</v>
      </c>
      <c r="X81" s="16"/>
      <c r="Y81" s="17">
        <f t="shared" si="16"/>
        <v>5.6547149515955546</v>
      </c>
      <c r="Z81" s="18">
        <f t="shared" si="17"/>
        <v>8.8591169531513323</v>
      </c>
      <c r="AA81" s="14"/>
      <c r="AB81" s="14"/>
      <c r="AC81" s="14"/>
      <c r="AD81" s="14">
        <f>VLOOKUP(A:A,[4]TDSheet!$A:$D,4,0)</f>
        <v>12</v>
      </c>
      <c r="AE81" s="14">
        <f>VLOOKUP(A:A,[1]TDSheet!$A:$AF,32,0)</f>
        <v>593.4</v>
      </c>
      <c r="AF81" s="14">
        <f>VLOOKUP(A:A,[1]TDSheet!$A:$AG,33,0)</f>
        <v>600.4</v>
      </c>
      <c r="AG81" s="14">
        <f>VLOOKUP(A:A,[1]TDSheet!$A:$W,23,0)</f>
        <v>733</v>
      </c>
      <c r="AH81" s="14">
        <f>VLOOKUP(A:A,[3]TDSheet!$A:$D,4,0)</f>
        <v>176</v>
      </c>
      <c r="AI81" s="14" t="str">
        <f>VLOOKUP(A:A,[1]TDSheet!$A:$AI,35,0)</f>
        <v>оконч</v>
      </c>
      <c r="AJ81" s="14">
        <f t="shared" si="18"/>
        <v>420</v>
      </c>
      <c r="AK81" s="14">
        <f t="shared" si="19"/>
        <v>420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4071</v>
      </c>
      <c r="D82" s="8">
        <v>20144</v>
      </c>
      <c r="E82" s="8">
        <v>20576</v>
      </c>
      <c r="F82" s="8">
        <v>3365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20746</v>
      </c>
      <c r="K82" s="14">
        <f t="shared" si="14"/>
        <v>-170</v>
      </c>
      <c r="L82" s="14">
        <f>VLOOKUP(A:A,[1]TDSheet!$A:$X,24,0)</f>
        <v>1800</v>
      </c>
      <c r="M82" s="14">
        <f>VLOOKUP(A:A,[1]TDSheet!$A:$N,14,0)</f>
        <v>1800</v>
      </c>
      <c r="N82" s="14"/>
      <c r="O82" s="14"/>
      <c r="P82" s="14"/>
      <c r="Q82" s="14"/>
      <c r="R82" s="14"/>
      <c r="S82" s="14"/>
      <c r="T82" s="14"/>
      <c r="U82" s="16">
        <v>2800</v>
      </c>
      <c r="V82" s="16">
        <v>2100</v>
      </c>
      <c r="W82" s="14">
        <f t="shared" si="15"/>
        <v>3029.3333333333335</v>
      </c>
      <c r="X82" s="16"/>
      <c r="Y82" s="17">
        <f t="shared" si="16"/>
        <v>3.9167033450704225</v>
      </c>
      <c r="Z82" s="18">
        <f t="shared" si="17"/>
        <v>9.8759780256367566</v>
      </c>
      <c r="AA82" s="14"/>
      <c r="AB82" s="14"/>
      <c r="AC82" s="14"/>
      <c r="AD82" s="14">
        <f>VLOOKUP(A:A,[4]TDSheet!$A:$D,4,0)</f>
        <v>2400</v>
      </c>
      <c r="AE82" s="14">
        <f>VLOOKUP(A:A,[1]TDSheet!$A:$AF,32,0)</f>
        <v>1201.4000000000001</v>
      </c>
      <c r="AF82" s="14">
        <f>VLOOKUP(A:A,[1]TDSheet!$A:$AG,33,0)</f>
        <v>1329.2</v>
      </c>
      <c r="AG82" s="14">
        <f>VLOOKUP(A:A,[1]TDSheet!$A:$W,23,0)</f>
        <v>1830.4</v>
      </c>
      <c r="AH82" s="14">
        <f>VLOOKUP(A:A,[3]TDSheet!$A:$D,4,0)</f>
        <v>3084</v>
      </c>
      <c r="AI82" s="14" t="str">
        <f>VLOOKUP(A:A,[1]TDSheet!$A:$AI,35,0)</f>
        <v>декяб</v>
      </c>
      <c r="AJ82" s="14">
        <f t="shared" si="18"/>
        <v>979.99999999999989</v>
      </c>
      <c r="AK82" s="14">
        <f t="shared" si="19"/>
        <v>735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45</v>
      </c>
      <c r="D83" s="8">
        <v>126</v>
      </c>
      <c r="E83" s="8">
        <v>55</v>
      </c>
      <c r="F83" s="8">
        <v>97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4">
        <f>VLOOKUP(A:A,[2]TDSheet!$A:$F,6,0)</f>
        <v>91</v>
      </c>
      <c r="K83" s="14">
        <f t="shared" si="14"/>
        <v>-36</v>
      </c>
      <c r="L83" s="14">
        <f>VLOOKUP(A:A,[1]TDSheet!$A:$X,24,0)</f>
        <v>0</v>
      </c>
      <c r="M83" s="14">
        <f>VLOOKUP(A:A,[1]TDSheet!$A:$N,14,0)</f>
        <v>0</v>
      </c>
      <c r="N83" s="14"/>
      <c r="O83" s="14"/>
      <c r="P83" s="14"/>
      <c r="Q83" s="14"/>
      <c r="R83" s="14"/>
      <c r="S83" s="14"/>
      <c r="T83" s="14"/>
      <c r="U83" s="16"/>
      <c r="V83" s="16"/>
      <c r="W83" s="14">
        <f t="shared" si="15"/>
        <v>9.1666666666666661</v>
      </c>
      <c r="X83" s="16"/>
      <c r="Y83" s="17">
        <f t="shared" si="16"/>
        <v>10.581818181818182</v>
      </c>
      <c r="Z83" s="18">
        <f t="shared" si="17"/>
        <v>17.962962962962962</v>
      </c>
      <c r="AA83" s="14"/>
      <c r="AB83" s="14"/>
      <c r="AC83" s="14"/>
      <c r="AD83" s="14">
        <v>0</v>
      </c>
      <c r="AE83" s="14">
        <f>VLOOKUP(A:A,[1]TDSheet!$A:$AF,32,0)</f>
        <v>5.4</v>
      </c>
      <c r="AF83" s="14">
        <f>VLOOKUP(A:A,[1]TDSheet!$A:$AG,33,0)</f>
        <v>5.6</v>
      </c>
      <c r="AG83" s="14">
        <f>VLOOKUP(A:A,[1]TDSheet!$A:$W,23,0)</f>
        <v>10</v>
      </c>
      <c r="AH83" s="14">
        <f>VLOOKUP(A:A,[3]TDSheet!$A:$D,4,0)</f>
        <v>14</v>
      </c>
      <c r="AI83" s="14" t="str">
        <f>VLOOKUP(A:A,[1]TDSheet!$A:$AI,35,0)</f>
        <v>Паша пз</v>
      </c>
      <c r="AJ83" s="14">
        <f t="shared" si="18"/>
        <v>0</v>
      </c>
      <c r="AK83" s="14">
        <f t="shared" si="19"/>
        <v>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33</v>
      </c>
      <c r="D84" s="8">
        <v>16</v>
      </c>
      <c r="E84" s="8">
        <v>24</v>
      </c>
      <c r="F84" s="8">
        <v>14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236</v>
      </c>
      <c r="K84" s="14">
        <f t="shared" si="14"/>
        <v>-212</v>
      </c>
      <c r="L84" s="14">
        <f>VLOOKUP(A:A,[1]TDSheet!$A:$X,24,0)</f>
        <v>30</v>
      </c>
      <c r="M84" s="14">
        <f>VLOOKUP(A:A,[1]TDSheet!$A:$N,14,0)</f>
        <v>30</v>
      </c>
      <c r="N84" s="14"/>
      <c r="O84" s="14"/>
      <c r="P84" s="14"/>
      <c r="Q84" s="14"/>
      <c r="R84" s="14"/>
      <c r="S84" s="14"/>
      <c r="T84" s="14"/>
      <c r="U84" s="16"/>
      <c r="V84" s="16">
        <v>30</v>
      </c>
      <c r="W84" s="14">
        <f t="shared" si="15"/>
        <v>4</v>
      </c>
      <c r="X84" s="16"/>
      <c r="Y84" s="17">
        <f t="shared" si="16"/>
        <v>26</v>
      </c>
      <c r="Z84" s="18">
        <f t="shared" si="17"/>
        <v>9.454545454545455</v>
      </c>
      <c r="AA84" s="14"/>
      <c r="AB84" s="14"/>
      <c r="AC84" s="14"/>
      <c r="AD84" s="14">
        <v>0</v>
      </c>
      <c r="AE84" s="14">
        <f>VLOOKUP(A:A,[1]TDSheet!$A:$AF,32,0)</f>
        <v>11</v>
      </c>
      <c r="AF84" s="14">
        <f>VLOOKUP(A:A,[1]TDSheet!$A:$AG,33,0)</f>
        <v>2</v>
      </c>
      <c r="AG84" s="14">
        <f>VLOOKUP(A:A,[1]TDSheet!$A:$W,23,0)</f>
        <v>5.8</v>
      </c>
      <c r="AH84" s="14">
        <v>0</v>
      </c>
      <c r="AI84" s="14" t="str">
        <f>VLOOKUP(A:A,[1]TDSheet!$A:$AI,35,0)</f>
        <v>увел</v>
      </c>
      <c r="AJ84" s="14">
        <f t="shared" si="18"/>
        <v>0</v>
      </c>
      <c r="AK84" s="14">
        <f t="shared" si="19"/>
        <v>1.7999999999999998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6</v>
      </c>
      <c r="D85" s="8">
        <v>86</v>
      </c>
      <c r="E85" s="8">
        <v>64</v>
      </c>
      <c r="F85" s="8">
        <v>21</v>
      </c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4">
        <f>VLOOKUP(A:A,[2]TDSheet!$A:$F,6,0)</f>
        <v>125</v>
      </c>
      <c r="K85" s="14">
        <f t="shared" si="14"/>
        <v>-61</v>
      </c>
      <c r="L85" s="14">
        <f>VLOOKUP(A:A,[1]TDSheet!$A:$X,24,0)</f>
        <v>30</v>
      </c>
      <c r="M85" s="14">
        <f>VLOOKUP(A:A,[1]TDSheet!$A:$N,14,0)</f>
        <v>30</v>
      </c>
      <c r="N85" s="14"/>
      <c r="O85" s="14"/>
      <c r="P85" s="14"/>
      <c r="Q85" s="14"/>
      <c r="R85" s="14"/>
      <c r="S85" s="14"/>
      <c r="T85" s="14"/>
      <c r="U85" s="16"/>
      <c r="V85" s="16"/>
      <c r="W85" s="14">
        <f t="shared" si="15"/>
        <v>10.666666666666666</v>
      </c>
      <c r="X85" s="16"/>
      <c r="Y85" s="17">
        <f t="shared" si="16"/>
        <v>7.59375</v>
      </c>
      <c r="Z85" s="18">
        <f t="shared" si="17"/>
        <v>11.571428571428571</v>
      </c>
      <c r="AA85" s="14"/>
      <c r="AB85" s="14"/>
      <c r="AC85" s="14"/>
      <c r="AD85" s="14">
        <v>0</v>
      </c>
      <c r="AE85" s="14">
        <f>VLOOKUP(A:A,[1]TDSheet!$A:$AF,32,0)</f>
        <v>7</v>
      </c>
      <c r="AF85" s="14">
        <f>VLOOKUP(A:A,[1]TDSheet!$A:$AG,33,0)</f>
        <v>7</v>
      </c>
      <c r="AG85" s="14">
        <f>VLOOKUP(A:A,[1]TDSheet!$A:$W,23,0)</f>
        <v>14.8</v>
      </c>
      <c r="AH85" s="14">
        <f>VLOOKUP(A:A,[3]TDSheet!$A:$D,4,0)</f>
        <v>2</v>
      </c>
      <c r="AI85" s="14" t="str">
        <f>VLOOKUP(A:A,[1]TDSheet!$A:$AI,35,0)</f>
        <v>Паша пз</v>
      </c>
      <c r="AJ85" s="14">
        <f t="shared" si="18"/>
        <v>0</v>
      </c>
      <c r="AK85" s="14">
        <f t="shared" si="19"/>
        <v>0</v>
      </c>
      <c r="AL85" s="14"/>
      <c r="AM85" s="14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504</v>
      </c>
      <c r="D86" s="8">
        <v>1270</v>
      </c>
      <c r="E86" s="8">
        <v>1148</v>
      </c>
      <c r="F86" s="8">
        <v>588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4">
        <f>VLOOKUP(A:A,[2]TDSheet!$A:$F,6,0)</f>
        <v>1196</v>
      </c>
      <c r="K86" s="14">
        <f t="shared" si="14"/>
        <v>-48</v>
      </c>
      <c r="L86" s="14">
        <f>VLOOKUP(A:A,[1]TDSheet!$A:$X,24,0)</f>
        <v>150</v>
      </c>
      <c r="M86" s="14">
        <f>VLOOKUP(A:A,[1]TDSheet!$A:$N,14,0)</f>
        <v>150</v>
      </c>
      <c r="N86" s="14"/>
      <c r="O86" s="14"/>
      <c r="P86" s="14"/>
      <c r="Q86" s="14"/>
      <c r="R86" s="14"/>
      <c r="S86" s="14"/>
      <c r="T86" s="14"/>
      <c r="U86" s="16">
        <v>150</v>
      </c>
      <c r="V86" s="16">
        <v>230</v>
      </c>
      <c r="W86" s="14">
        <f t="shared" si="15"/>
        <v>191.33333333333334</v>
      </c>
      <c r="X86" s="16"/>
      <c r="Y86" s="17">
        <f t="shared" si="16"/>
        <v>6.6271777003484313</v>
      </c>
      <c r="Z86" s="18">
        <f t="shared" si="17"/>
        <v>9.2151162790697683</v>
      </c>
      <c r="AA86" s="14"/>
      <c r="AB86" s="14"/>
      <c r="AC86" s="14"/>
      <c r="AD86" s="14">
        <v>0</v>
      </c>
      <c r="AE86" s="14">
        <f>VLOOKUP(A:A,[1]TDSheet!$A:$AF,32,0)</f>
        <v>137.6</v>
      </c>
      <c r="AF86" s="14">
        <f>VLOOKUP(A:A,[1]TDSheet!$A:$AG,33,0)</f>
        <v>156.4</v>
      </c>
      <c r="AG86" s="14">
        <f>VLOOKUP(A:A,[1]TDSheet!$A:$W,23,0)</f>
        <v>215.2</v>
      </c>
      <c r="AH86" s="14">
        <f>VLOOKUP(A:A,[3]TDSheet!$A:$D,4,0)</f>
        <v>127</v>
      </c>
      <c r="AI86" s="14" t="str">
        <f>VLOOKUP(A:A,[1]TDSheet!$A:$AI,35,0)</f>
        <v>склад</v>
      </c>
      <c r="AJ86" s="14">
        <f t="shared" si="18"/>
        <v>60</v>
      </c>
      <c r="AK86" s="14">
        <f t="shared" si="19"/>
        <v>92</v>
      </c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194.744</v>
      </c>
      <c r="D87" s="8">
        <v>676.05499999999995</v>
      </c>
      <c r="E87" s="8">
        <v>332.43099999999998</v>
      </c>
      <c r="F87" s="8">
        <v>111.99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381.61900000000003</v>
      </c>
      <c r="K87" s="14">
        <f t="shared" si="14"/>
        <v>-49.188000000000045</v>
      </c>
      <c r="L87" s="14">
        <f>VLOOKUP(A:A,[1]TDSheet!$A:$X,24,0)</f>
        <v>50</v>
      </c>
      <c r="M87" s="14">
        <f>VLOOKUP(A:A,[1]TDSheet!$A:$N,14,0)</f>
        <v>50</v>
      </c>
      <c r="N87" s="14"/>
      <c r="O87" s="14"/>
      <c r="P87" s="14"/>
      <c r="Q87" s="14"/>
      <c r="R87" s="14"/>
      <c r="S87" s="14"/>
      <c r="T87" s="14"/>
      <c r="U87" s="16">
        <v>100</v>
      </c>
      <c r="V87" s="16">
        <v>100</v>
      </c>
      <c r="W87" s="14">
        <f t="shared" si="15"/>
        <v>55.405166666666666</v>
      </c>
      <c r="X87" s="16"/>
      <c r="Y87" s="17">
        <f t="shared" si="16"/>
        <v>7.4359491142522813</v>
      </c>
      <c r="Z87" s="18">
        <f t="shared" si="17"/>
        <v>8.6798693774360061</v>
      </c>
      <c r="AA87" s="14"/>
      <c r="AB87" s="14"/>
      <c r="AC87" s="14"/>
      <c r="AD87" s="14">
        <v>0</v>
      </c>
      <c r="AE87" s="14">
        <f>VLOOKUP(A:A,[1]TDSheet!$A:$AF,32,0)</f>
        <v>47.464999999999996</v>
      </c>
      <c r="AF87" s="14">
        <f>VLOOKUP(A:A,[1]TDSheet!$A:$AG,33,0)</f>
        <v>40.229599999999998</v>
      </c>
      <c r="AG87" s="14">
        <f>VLOOKUP(A:A,[1]TDSheet!$A:$W,23,0)</f>
        <v>57.660600000000002</v>
      </c>
      <c r="AH87" s="14">
        <f>VLOOKUP(A:A,[3]TDSheet!$A:$D,4,0)</f>
        <v>10.15</v>
      </c>
      <c r="AI87" s="14" t="str">
        <f>VLOOKUP(A:A,[1]TDSheet!$A:$AI,35,0)</f>
        <v>увел</v>
      </c>
      <c r="AJ87" s="14">
        <f t="shared" si="18"/>
        <v>100</v>
      </c>
      <c r="AK87" s="14">
        <f t="shared" si="19"/>
        <v>100</v>
      </c>
      <c r="AL87" s="14"/>
      <c r="AM87" s="14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22.969000000000001</v>
      </c>
      <c r="D88" s="8">
        <v>22.236999999999998</v>
      </c>
      <c r="E88" s="8">
        <v>14.734999999999999</v>
      </c>
      <c r="F88" s="8">
        <v>-0.62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15.05</v>
      </c>
      <c r="K88" s="14">
        <f t="shared" si="14"/>
        <v>-0.31500000000000128</v>
      </c>
      <c r="L88" s="14">
        <f>VLOOKUP(A:A,[1]TDSheet!$A:$X,24,0)</f>
        <v>10</v>
      </c>
      <c r="M88" s="14">
        <f>VLOOKUP(A:A,[1]TDSheet!$A:$N,14,0)</f>
        <v>10</v>
      </c>
      <c r="N88" s="14"/>
      <c r="O88" s="14"/>
      <c r="P88" s="14"/>
      <c r="Q88" s="14"/>
      <c r="R88" s="14"/>
      <c r="S88" s="14"/>
      <c r="T88" s="14"/>
      <c r="U88" s="16">
        <v>10</v>
      </c>
      <c r="V88" s="16">
        <v>10</v>
      </c>
      <c r="W88" s="14">
        <f t="shared" si="15"/>
        <v>2.4558333333333331</v>
      </c>
      <c r="X88" s="16"/>
      <c r="Y88" s="17">
        <f t="shared" si="16"/>
        <v>16.035290125551409</v>
      </c>
      <c r="Z88" s="18">
        <f t="shared" si="17"/>
        <v>9.0628739758814323</v>
      </c>
      <c r="AA88" s="14"/>
      <c r="AB88" s="14"/>
      <c r="AC88" s="14"/>
      <c r="AD88" s="14">
        <v>0</v>
      </c>
      <c r="AE88" s="14">
        <f>VLOOKUP(A:A,[1]TDSheet!$A:$AF,32,0)</f>
        <v>4.3452000000000002</v>
      </c>
      <c r="AF88" s="14">
        <f>VLOOKUP(A:A,[1]TDSheet!$A:$AG,33,0)</f>
        <v>3.4799999999999995</v>
      </c>
      <c r="AG88" s="14">
        <f>VLOOKUP(A:A,[1]TDSheet!$A:$W,23,0)</f>
        <v>2.3199999999999998</v>
      </c>
      <c r="AH88" s="14">
        <f>VLOOKUP(A:A,[3]TDSheet!$A:$D,4,0)</f>
        <v>1.6850000000000001</v>
      </c>
      <c r="AI88" s="14" t="str">
        <f>VLOOKUP(A:A,[1]TDSheet!$A:$AI,35,0)</f>
        <v>увел</v>
      </c>
      <c r="AJ88" s="14">
        <f t="shared" si="18"/>
        <v>10</v>
      </c>
      <c r="AK88" s="14">
        <f t="shared" si="19"/>
        <v>10</v>
      </c>
      <c r="AL88" s="14"/>
      <c r="AM88" s="14"/>
    </row>
    <row r="89" spans="1:39" s="1" customFormat="1" ht="21.95" customHeight="1" outlineLevel="1" x14ac:dyDescent="0.2">
      <c r="A89" s="7" t="s">
        <v>92</v>
      </c>
      <c r="B89" s="7" t="s">
        <v>12</v>
      </c>
      <c r="C89" s="8">
        <v>378</v>
      </c>
      <c r="D89" s="8">
        <v>135</v>
      </c>
      <c r="E89" s="8">
        <v>429</v>
      </c>
      <c r="F89" s="8">
        <v>79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4">
        <f>VLOOKUP(A:A,[2]TDSheet!$A:$F,6,0)</f>
        <v>452</v>
      </c>
      <c r="K89" s="14">
        <f t="shared" si="14"/>
        <v>-23</v>
      </c>
      <c r="L89" s="14">
        <f>VLOOKUP(A:A,[1]TDSheet!$A:$X,24,0)</f>
        <v>120</v>
      </c>
      <c r="M89" s="14">
        <f>VLOOKUP(A:A,[1]TDSheet!$A:$N,14,0)</f>
        <v>120</v>
      </c>
      <c r="N89" s="14"/>
      <c r="O89" s="14"/>
      <c r="P89" s="14"/>
      <c r="Q89" s="14"/>
      <c r="R89" s="14"/>
      <c r="S89" s="14"/>
      <c r="T89" s="14"/>
      <c r="U89" s="16">
        <v>100</v>
      </c>
      <c r="V89" s="16">
        <v>160</v>
      </c>
      <c r="W89" s="14">
        <f t="shared" si="15"/>
        <v>71.5</v>
      </c>
      <c r="X89" s="16"/>
      <c r="Y89" s="17">
        <f t="shared" si="16"/>
        <v>8.0979020979020984</v>
      </c>
      <c r="Z89" s="18">
        <f t="shared" si="17"/>
        <v>9.2197452229299373</v>
      </c>
      <c r="AA89" s="14"/>
      <c r="AB89" s="14"/>
      <c r="AC89" s="14"/>
      <c r="AD89" s="14">
        <v>0</v>
      </c>
      <c r="AE89" s="14">
        <f>VLOOKUP(A:A,[1]TDSheet!$A:$AF,32,0)</f>
        <v>62.8</v>
      </c>
      <c r="AF89" s="14">
        <f>VLOOKUP(A:A,[1]TDSheet!$A:$AG,33,0)</f>
        <v>40</v>
      </c>
      <c r="AG89" s="14">
        <f>VLOOKUP(A:A,[1]TDSheet!$A:$W,23,0)</f>
        <v>87.6</v>
      </c>
      <c r="AH89" s="14">
        <f>VLOOKUP(A:A,[3]TDSheet!$A:$D,4,0)</f>
        <v>4</v>
      </c>
      <c r="AI89" s="14" t="str">
        <f>VLOOKUP(A:A,[1]TDSheet!$A:$AI,35,0)</f>
        <v>увел</v>
      </c>
      <c r="AJ89" s="14">
        <f t="shared" si="18"/>
        <v>40</v>
      </c>
      <c r="AK89" s="14">
        <f t="shared" si="19"/>
        <v>64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136.387</v>
      </c>
      <c r="D90" s="8">
        <v>185.85499999999999</v>
      </c>
      <c r="E90" s="8">
        <v>31.905000000000001</v>
      </c>
      <c r="F90" s="8">
        <v>25.093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269.40499999999997</v>
      </c>
      <c r="K90" s="14">
        <f t="shared" si="14"/>
        <v>-237.49999999999997</v>
      </c>
      <c r="L90" s="14">
        <f>VLOOKUP(A:A,[1]TDSheet!$A:$X,24,0)</f>
        <v>50</v>
      </c>
      <c r="M90" s="14">
        <f>VLOOKUP(A:A,[1]TDSheet!$A:$N,14,0)</f>
        <v>50</v>
      </c>
      <c r="N90" s="14"/>
      <c r="O90" s="14"/>
      <c r="P90" s="14"/>
      <c r="Q90" s="14"/>
      <c r="R90" s="14"/>
      <c r="S90" s="14"/>
      <c r="T90" s="14"/>
      <c r="U90" s="16">
        <v>30</v>
      </c>
      <c r="V90" s="16">
        <v>70</v>
      </c>
      <c r="W90" s="14">
        <f t="shared" si="15"/>
        <v>5.3174999999999999</v>
      </c>
      <c r="X90" s="16"/>
      <c r="Y90" s="17">
        <f t="shared" si="16"/>
        <v>42.330606488011284</v>
      </c>
      <c r="Z90" s="18">
        <f t="shared" si="17"/>
        <v>9.2552404134766419</v>
      </c>
      <c r="AA90" s="14"/>
      <c r="AB90" s="14"/>
      <c r="AC90" s="14"/>
      <c r="AD90" s="14">
        <v>0</v>
      </c>
      <c r="AE90" s="14">
        <f>VLOOKUP(A:A,[1]TDSheet!$A:$AF,32,0)</f>
        <v>24.320599999999999</v>
      </c>
      <c r="AF90" s="14">
        <f>VLOOKUP(A:A,[1]TDSheet!$A:$AG,33,0)</f>
        <v>18.8474</v>
      </c>
      <c r="AG90" s="14">
        <f>VLOOKUP(A:A,[1]TDSheet!$A:$W,23,0)</f>
        <v>10.157</v>
      </c>
      <c r="AH90" s="14">
        <v>0</v>
      </c>
      <c r="AI90" s="14" t="str">
        <f>VLOOKUP(A:A,[1]TDSheet!$A:$AI,35,0)</f>
        <v>увел</v>
      </c>
      <c r="AJ90" s="14">
        <f t="shared" si="18"/>
        <v>30</v>
      </c>
      <c r="AK90" s="14">
        <f t="shared" si="19"/>
        <v>70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12</v>
      </c>
      <c r="C91" s="8">
        <v>8</v>
      </c>
      <c r="D91" s="8">
        <v>10</v>
      </c>
      <c r="E91" s="8">
        <v>9</v>
      </c>
      <c r="F91" s="8">
        <v>9</v>
      </c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4">
        <f>VLOOKUP(A:A,[2]TDSheet!$A:$F,6,0)</f>
        <v>12</v>
      </c>
      <c r="K91" s="14">
        <f t="shared" si="14"/>
        <v>-3</v>
      </c>
      <c r="L91" s="14">
        <f>VLOOKUP(A:A,[1]TDSheet!$A:$X,24,0)</f>
        <v>0</v>
      </c>
      <c r="M91" s="14">
        <f>VLOOKUP(A:A,[1]TDSheet!$A:$N,14,0)</f>
        <v>0</v>
      </c>
      <c r="N91" s="14"/>
      <c r="O91" s="14"/>
      <c r="P91" s="14"/>
      <c r="Q91" s="14"/>
      <c r="R91" s="14"/>
      <c r="S91" s="14"/>
      <c r="T91" s="14"/>
      <c r="U91" s="16"/>
      <c r="V91" s="16"/>
      <c r="W91" s="14">
        <f t="shared" si="15"/>
        <v>1.5</v>
      </c>
      <c r="X91" s="16"/>
      <c r="Y91" s="17">
        <f t="shared" si="16"/>
        <v>6</v>
      </c>
      <c r="Z91" s="18">
        <f t="shared" si="17"/>
        <v>9</v>
      </c>
      <c r="AA91" s="14"/>
      <c r="AB91" s="14"/>
      <c r="AC91" s="14"/>
      <c r="AD91" s="14">
        <v>0</v>
      </c>
      <c r="AE91" s="14">
        <f>VLOOKUP(A:A,[1]TDSheet!$A:$AF,32,0)</f>
        <v>1</v>
      </c>
      <c r="AF91" s="14">
        <f>VLOOKUP(A:A,[1]TDSheet!$A:$AG,33,0)</f>
        <v>1.4</v>
      </c>
      <c r="AG91" s="14">
        <f>VLOOKUP(A:A,[1]TDSheet!$A:$W,23,0)</f>
        <v>2.2000000000000002</v>
      </c>
      <c r="AH91" s="14">
        <v>0</v>
      </c>
      <c r="AI91" s="14" t="str">
        <f>VLOOKUP(A:A,[1]TDSheet!$A:$AI,35,0)</f>
        <v>вывод2712</v>
      </c>
      <c r="AJ91" s="14">
        <f t="shared" si="18"/>
        <v>0</v>
      </c>
      <c r="AK91" s="14">
        <f t="shared" si="19"/>
        <v>0</v>
      </c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104</v>
      </c>
      <c r="D92" s="8">
        <v>91</v>
      </c>
      <c r="E92" s="8">
        <v>109</v>
      </c>
      <c r="F92" s="8">
        <v>73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159</v>
      </c>
      <c r="K92" s="14">
        <f t="shared" si="14"/>
        <v>-50</v>
      </c>
      <c r="L92" s="14">
        <f>VLOOKUP(A:A,[1]TDSheet!$A:$X,24,0)</f>
        <v>20</v>
      </c>
      <c r="M92" s="14">
        <f>VLOOKUP(A:A,[1]TDSheet!$A:$N,14,0)</f>
        <v>20</v>
      </c>
      <c r="N92" s="14"/>
      <c r="O92" s="14"/>
      <c r="P92" s="14"/>
      <c r="Q92" s="14"/>
      <c r="R92" s="14"/>
      <c r="S92" s="14"/>
      <c r="T92" s="14"/>
      <c r="U92" s="16">
        <v>30</v>
      </c>
      <c r="V92" s="16">
        <v>30</v>
      </c>
      <c r="W92" s="14">
        <f t="shared" si="15"/>
        <v>18.166666666666668</v>
      </c>
      <c r="X92" s="16"/>
      <c r="Y92" s="17">
        <f t="shared" si="16"/>
        <v>9.522935779816514</v>
      </c>
      <c r="Z92" s="18">
        <f t="shared" si="17"/>
        <v>9.0104166666666679</v>
      </c>
      <c r="AA92" s="14"/>
      <c r="AB92" s="14"/>
      <c r="AC92" s="14"/>
      <c r="AD92" s="14">
        <v>0</v>
      </c>
      <c r="AE92" s="14">
        <f>VLOOKUP(A:A,[1]TDSheet!$A:$AF,32,0)</f>
        <v>19.2</v>
      </c>
      <c r="AF92" s="14">
        <f>VLOOKUP(A:A,[1]TDSheet!$A:$AG,33,0)</f>
        <v>17.8</v>
      </c>
      <c r="AG92" s="14">
        <f>VLOOKUP(A:A,[1]TDSheet!$A:$W,23,0)</f>
        <v>19.2</v>
      </c>
      <c r="AH92" s="14">
        <f>VLOOKUP(A:A,[3]TDSheet!$A:$D,4,0)</f>
        <v>26</v>
      </c>
      <c r="AI92" s="14">
        <f>VLOOKUP(A:A,[1]TDSheet!$A:$AI,35,0)</f>
        <v>0</v>
      </c>
      <c r="AJ92" s="14">
        <f t="shared" si="18"/>
        <v>6</v>
      </c>
      <c r="AK92" s="14">
        <f t="shared" si="19"/>
        <v>6</v>
      </c>
      <c r="AL92" s="14"/>
      <c r="AM92" s="14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104</v>
      </c>
      <c r="D93" s="8">
        <v>98</v>
      </c>
      <c r="E93" s="8">
        <v>86</v>
      </c>
      <c r="F93" s="8">
        <v>115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4">
        <f>VLOOKUP(A:A,[2]TDSheet!$A:$F,6,0)</f>
        <v>139</v>
      </c>
      <c r="K93" s="14">
        <f t="shared" si="14"/>
        <v>-53</v>
      </c>
      <c r="L93" s="14">
        <f>VLOOKUP(A:A,[1]TDSheet!$A:$X,24,0)</f>
        <v>20</v>
      </c>
      <c r="M93" s="14">
        <f>VLOOKUP(A:A,[1]TDSheet!$A:$N,14,0)</f>
        <v>20</v>
      </c>
      <c r="N93" s="14"/>
      <c r="O93" s="14"/>
      <c r="P93" s="14"/>
      <c r="Q93" s="14"/>
      <c r="R93" s="14"/>
      <c r="S93" s="14"/>
      <c r="T93" s="14"/>
      <c r="U93" s="16"/>
      <c r="V93" s="16">
        <v>20</v>
      </c>
      <c r="W93" s="14">
        <f t="shared" si="15"/>
        <v>14.333333333333334</v>
      </c>
      <c r="X93" s="16"/>
      <c r="Y93" s="17">
        <f t="shared" si="16"/>
        <v>12.209302325581396</v>
      </c>
      <c r="Z93" s="18">
        <f t="shared" si="17"/>
        <v>9.615384615384615</v>
      </c>
      <c r="AA93" s="14"/>
      <c r="AB93" s="14"/>
      <c r="AC93" s="14"/>
      <c r="AD93" s="14">
        <v>0</v>
      </c>
      <c r="AE93" s="14">
        <f>VLOOKUP(A:A,[1]TDSheet!$A:$AF,32,0)</f>
        <v>18.2</v>
      </c>
      <c r="AF93" s="14">
        <f>VLOOKUP(A:A,[1]TDSheet!$A:$AG,33,0)</f>
        <v>15.6</v>
      </c>
      <c r="AG93" s="14">
        <f>VLOOKUP(A:A,[1]TDSheet!$A:$W,23,0)</f>
        <v>18.600000000000001</v>
      </c>
      <c r="AH93" s="14">
        <v>0</v>
      </c>
      <c r="AI93" s="14" t="str">
        <f>VLOOKUP(A:A,[1]TDSheet!$A:$AI,35,0)</f>
        <v>увел</v>
      </c>
      <c r="AJ93" s="14">
        <f t="shared" si="18"/>
        <v>0</v>
      </c>
      <c r="AK93" s="14">
        <f t="shared" si="19"/>
        <v>4</v>
      </c>
      <c r="AL93" s="14"/>
      <c r="AM93" s="14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132</v>
      </c>
      <c r="D94" s="8">
        <v>167</v>
      </c>
      <c r="E94" s="8">
        <v>184</v>
      </c>
      <c r="F94" s="8">
        <v>111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4">
        <f>VLOOKUP(A:A,[2]TDSheet!$A:$F,6,0)</f>
        <v>358</v>
      </c>
      <c r="K94" s="14">
        <f t="shared" si="14"/>
        <v>-174</v>
      </c>
      <c r="L94" s="14">
        <f>VLOOKUP(A:A,[1]TDSheet!$A:$X,24,0)</f>
        <v>30</v>
      </c>
      <c r="M94" s="14">
        <f>VLOOKUP(A:A,[1]TDSheet!$A:$N,14,0)</f>
        <v>30</v>
      </c>
      <c r="N94" s="14"/>
      <c r="O94" s="14"/>
      <c r="P94" s="14"/>
      <c r="Q94" s="14"/>
      <c r="R94" s="14"/>
      <c r="S94" s="14"/>
      <c r="T94" s="14"/>
      <c r="U94" s="16">
        <v>80</v>
      </c>
      <c r="V94" s="16">
        <v>60</v>
      </c>
      <c r="W94" s="14">
        <f t="shared" si="15"/>
        <v>30.666666666666668</v>
      </c>
      <c r="X94" s="16"/>
      <c r="Y94" s="17">
        <f t="shared" si="16"/>
        <v>10.141304347826086</v>
      </c>
      <c r="Z94" s="18">
        <f t="shared" si="17"/>
        <v>9.4242424242424239</v>
      </c>
      <c r="AA94" s="14"/>
      <c r="AB94" s="14"/>
      <c r="AC94" s="14"/>
      <c r="AD94" s="14">
        <v>0</v>
      </c>
      <c r="AE94" s="14">
        <f>VLOOKUP(A:A,[1]TDSheet!$A:$AF,32,0)</f>
        <v>33</v>
      </c>
      <c r="AF94" s="14">
        <f>VLOOKUP(A:A,[1]TDSheet!$A:$AG,33,0)</f>
        <v>31.8</v>
      </c>
      <c r="AG94" s="14">
        <f>VLOOKUP(A:A,[1]TDSheet!$A:$W,23,0)</f>
        <v>35.799999999999997</v>
      </c>
      <c r="AH94" s="14">
        <v>0</v>
      </c>
      <c r="AI94" s="14" t="str">
        <f>VLOOKUP(A:A,[1]TDSheet!$A:$AI,35,0)</f>
        <v>увел</v>
      </c>
      <c r="AJ94" s="14">
        <f t="shared" si="18"/>
        <v>16</v>
      </c>
      <c r="AK94" s="14">
        <f t="shared" si="19"/>
        <v>12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12</v>
      </c>
      <c r="C95" s="8">
        <v>251</v>
      </c>
      <c r="D95" s="8">
        <v>490</v>
      </c>
      <c r="E95" s="8">
        <v>436</v>
      </c>
      <c r="F95" s="8">
        <v>283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497</v>
      </c>
      <c r="K95" s="14">
        <f t="shared" si="14"/>
        <v>-61</v>
      </c>
      <c r="L95" s="14">
        <f>VLOOKUP(A:A,[1]TDSheet!$A:$X,24,0)</f>
        <v>70</v>
      </c>
      <c r="M95" s="14">
        <f>VLOOKUP(A:A,[1]TDSheet!$A:$N,14,0)</f>
        <v>70</v>
      </c>
      <c r="N95" s="14"/>
      <c r="O95" s="14"/>
      <c r="P95" s="14"/>
      <c r="Q95" s="14"/>
      <c r="R95" s="14"/>
      <c r="S95" s="14"/>
      <c r="T95" s="14"/>
      <c r="U95" s="16">
        <v>50</v>
      </c>
      <c r="V95" s="16">
        <v>110</v>
      </c>
      <c r="W95" s="14">
        <f t="shared" si="15"/>
        <v>72.666666666666671</v>
      </c>
      <c r="X95" s="16"/>
      <c r="Y95" s="17">
        <f t="shared" si="16"/>
        <v>8.022935779816514</v>
      </c>
      <c r="Z95" s="18">
        <f t="shared" si="17"/>
        <v>9.2834394904458595</v>
      </c>
      <c r="AA95" s="14"/>
      <c r="AB95" s="14"/>
      <c r="AC95" s="14"/>
      <c r="AD95" s="14">
        <v>0</v>
      </c>
      <c r="AE95" s="14">
        <f>VLOOKUP(A:A,[1]TDSheet!$A:$AF,32,0)</f>
        <v>62.8</v>
      </c>
      <c r="AF95" s="14">
        <f>VLOOKUP(A:A,[1]TDSheet!$A:$AG,33,0)</f>
        <v>71.400000000000006</v>
      </c>
      <c r="AG95" s="14">
        <f>VLOOKUP(A:A,[1]TDSheet!$A:$W,23,0)</f>
        <v>79.400000000000006</v>
      </c>
      <c r="AH95" s="14">
        <f>VLOOKUP(A:A,[3]TDSheet!$A:$D,4,0)</f>
        <v>37</v>
      </c>
      <c r="AI95" s="14" t="str">
        <f>VLOOKUP(A:A,[1]TDSheet!$A:$AI,35,0)</f>
        <v>декяб</v>
      </c>
      <c r="AJ95" s="14">
        <f t="shared" si="18"/>
        <v>15</v>
      </c>
      <c r="AK95" s="14">
        <f t="shared" si="19"/>
        <v>33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315.89100000000002</v>
      </c>
      <c r="D96" s="8">
        <v>477.63600000000002</v>
      </c>
      <c r="E96" s="8">
        <v>586.58799999999997</v>
      </c>
      <c r="F96" s="8">
        <v>174.1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603.24800000000005</v>
      </c>
      <c r="K96" s="14">
        <f t="shared" si="14"/>
        <v>-16.660000000000082</v>
      </c>
      <c r="L96" s="14">
        <f>VLOOKUP(A:A,[1]TDSheet!$A:$X,24,0)</f>
        <v>100</v>
      </c>
      <c r="M96" s="14">
        <f>VLOOKUP(A:A,[1]TDSheet!$A:$N,14,0)</f>
        <v>100</v>
      </c>
      <c r="N96" s="14"/>
      <c r="O96" s="14"/>
      <c r="P96" s="14"/>
      <c r="Q96" s="14"/>
      <c r="R96" s="14"/>
      <c r="S96" s="14"/>
      <c r="T96" s="14"/>
      <c r="U96" s="16">
        <v>150</v>
      </c>
      <c r="V96" s="16">
        <v>120</v>
      </c>
      <c r="W96" s="14">
        <f t="shared" si="15"/>
        <v>97.764666666666656</v>
      </c>
      <c r="X96" s="16"/>
      <c r="Y96" s="17">
        <f t="shared" si="16"/>
        <v>6.588269790721939</v>
      </c>
      <c r="Z96" s="18">
        <f t="shared" si="17"/>
        <v>9.3402513935695701</v>
      </c>
      <c r="AA96" s="14"/>
      <c r="AB96" s="14"/>
      <c r="AC96" s="14"/>
      <c r="AD96" s="14">
        <v>0</v>
      </c>
      <c r="AE96" s="14">
        <f>VLOOKUP(A:A,[1]TDSheet!$A:$AF,32,0)</f>
        <v>68.959599999999995</v>
      </c>
      <c r="AF96" s="14">
        <f>VLOOKUP(A:A,[1]TDSheet!$A:$AG,33,0)</f>
        <v>71.498999999999995</v>
      </c>
      <c r="AG96" s="14">
        <f>VLOOKUP(A:A,[1]TDSheet!$A:$W,23,0)</f>
        <v>98.049000000000007</v>
      </c>
      <c r="AH96" s="14">
        <f>VLOOKUP(A:A,[3]TDSheet!$A:$D,4,0)</f>
        <v>62.569000000000003</v>
      </c>
      <c r="AI96" s="14" t="e">
        <f>VLOOKUP(A:A,[1]TDSheet!$A:$AI,35,0)</f>
        <v>#N/A</v>
      </c>
      <c r="AJ96" s="14">
        <f t="shared" si="18"/>
        <v>150</v>
      </c>
      <c r="AK96" s="14">
        <f t="shared" si="19"/>
        <v>120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3280.5929999999998</v>
      </c>
      <c r="D97" s="8">
        <v>4584.8779999999997</v>
      </c>
      <c r="E97" s="8">
        <v>4505.5709999999999</v>
      </c>
      <c r="F97" s="8">
        <v>3171.4389999999999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4671.4409999999998</v>
      </c>
      <c r="K97" s="14">
        <f t="shared" si="14"/>
        <v>-165.86999999999989</v>
      </c>
      <c r="L97" s="14">
        <f>VLOOKUP(A:A,[1]TDSheet!$A:$X,24,0)</f>
        <v>500</v>
      </c>
      <c r="M97" s="14">
        <f>VLOOKUP(A:A,[1]TDSheet!$A:$N,14,0)</f>
        <v>500</v>
      </c>
      <c r="N97" s="14"/>
      <c r="O97" s="14"/>
      <c r="P97" s="14"/>
      <c r="Q97" s="14"/>
      <c r="R97" s="14"/>
      <c r="S97" s="14"/>
      <c r="T97" s="14"/>
      <c r="U97" s="16">
        <v>800</v>
      </c>
      <c r="V97" s="16">
        <v>700</v>
      </c>
      <c r="W97" s="14">
        <f t="shared" si="15"/>
        <v>750.92849999999999</v>
      </c>
      <c r="X97" s="16"/>
      <c r="Y97" s="17">
        <f t="shared" si="16"/>
        <v>7.5525685867562631</v>
      </c>
      <c r="Z97" s="18">
        <f t="shared" si="17"/>
        <v>9.3507772036102317</v>
      </c>
      <c r="AA97" s="14"/>
      <c r="AB97" s="14"/>
      <c r="AC97" s="14"/>
      <c r="AD97" s="14">
        <v>0</v>
      </c>
      <c r="AE97" s="14">
        <f>VLOOKUP(A:A,[1]TDSheet!$A:$AF,32,0)</f>
        <v>606.52060000000006</v>
      </c>
      <c r="AF97" s="14">
        <f>VLOOKUP(A:A,[1]TDSheet!$A:$AG,33,0)</f>
        <v>638.93860000000006</v>
      </c>
      <c r="AG97" s="14">
        <f>VLOOKUP(A:A,[1]TDSheet!$A:$W,23,0)</f>
        <v>802.66160000000002</v>
      </c>
      <c r="AH97" s="14">
        <f>VLOOKUP(A:A,[3]TDSheet!$A:$D,4,0)</f>
        <v>238.39599999999999</v>
      </c>
      <c r="AI97" s="14">
        <f>VLOOKUP(A:A,[1]TDSheet!$A:$AI,35,0)</f>
        <v>0</v>
      </c>
      <c r="AJ97" s="14">
        <f t="shared" si="18"/>
        <v>800</v>
      </c>
      <c r="AK97" s="14">
        <f t="shared" si="19"/>
        <v>700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8599.5859999999993</v>
      </c>
      <c r="D98" s="8">
        <v>10913.493</v>
      </c>
      <c r="E98" s="8">
        <v>13359.924999999999</v>
      </c>
      <c r="F98" s="8">
        <v>5672.2120000000004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13843.98</v>
      </c>
      <c r="K98" s="14">
        <f t="shared" si="14"/>
        <v>-484.05500000000029</v>
      </c>
      <c r="L98" s="14">
        <f>VLOOKUP(A:A,[1]TDSheet!$A:$X,24,0)</f>
        <v>2800</v>
      </c>
      <c r="M98" s="14">
        <f>VLOOKUP(A:A,[1]TDSheet!$A:$N,14,0)</f>
        <v>2800</v>
      </c>
      <c r="N98" s="14"/>
      <c r="O98" s="14"/>
      <c r="P98" s="14"/>
      <c r="Q98" s="14"/>
      <c r="R98" s="14"/>
      <c r="S98" s="14"/>
      <c r="T98" s="14"/>
      <c r="U98" s="16">
        <v>1000</v>
      </c>
      <c r="V98" s="16">
        <v>1200</v>
      </c>
      <c r="W98" s="14">
        <f t="shared" si="15"/>
        <v>2226.6541666666667</v>
      </c>
      <c r="X98" s="16"/>
      <c r="Y98" s="17">
        <f t="shared" si="16"/>
        <v>6.050428576507727</v>
      </c>
      <c r="Z98" s="18">
        <f t="shared" si="17"/>
        <v>9.3984854668299089</v>
      </c>
      <c r="AA98" s="14"/>
      <c r="AB98" s="14"/>
      <c r="AC98" s="14"/>
      <c r="AD98" s="14">
        <v>0</v>
      </c>
      <c r="AE98" s="14">
        <f>VLOOKUP(A:A,[1]TDSheet!$A:$AF,32,0)</f>
        <v>1433.4450000000002</v>
      </c>
      <c r="AF98" s="14">
        <f>VLOOKUP(A:A,[1]TDSheet!$A:$AG,33,0)</f>
        <v>1393.7703999999999</v>
      </c>
      <c r="AG98" s="14">
        <f>VLOOKUP(A:A,[1]TDSheet!$A:$W,23,0)</f>
        <v>2339.5008000000003</v>
      </c>
      <c r="AH98" s="14">
        <f>VLOOKUP(A:A,[3]TDSheet!$A:$D,4,0)</f>
        <v>1066.961</v>
      </c>
      <c r="AI98" s="14" t="str">
        <f>VLOOKUP(A:A,[1]TDSheet!$A:$AI,35,0)</f>
        <v>проддек</v>
      </c>
      <c r="AJ98" s="14">
        <f t="shared" si="18"/>
        <v>1000</v>
      </c>
      <c r="AK98" s="14">
        <f t="shared" si="19"/>
        <v>1200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3915.0889999999999</v>
      </c>
      <c r="D99" s="8">
        <v>9541.9189999999999</v>
      </c>
      <c r="E99" s="19">
        <v>7347</v>
      </c>
      <c r="F99" s="19">
        <v>3086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5759.67</v>
      </c>
      <c r="K99" s="14">
        <f t="shared" si="14"/>
        <v>1587.33</v>
      </c>
      <c r="L99" s="14">
        <f>VLOOKUP(A:A,[1]TDSheet!$A:$X,24,0)</f>
        <v>1300</v>
      </c>
      <c r="M99" s="14">
        <f>VLOOKUP(A:A,[1]TDSheet!$A:$N,14,0)</f>
        <v>1300</v>
      </c>
      <c r="N99" s="14"/>
      <c r="O99" s="14"/>
      <c r="P99" s="14"/>
      <c r="Q99" s="14"/>
      <c r="R99" s="14"/>
      <c r="S99" s="14"/>
      <c r="T99" s="14"/>
      <c r="U99" s="16">
        <v>500</v>
      </c>
      <c r="V99" s="16">
        <v>900</v>
      </c>
      <c r="W99" s="14">
        <f t="shared" si="15"/>
        <v>1224.5</v>
      </c>
      <c r="X99" s="16"/>
      <c r="Y99" s="17">
        <f t="shared" si="16"/>
        <v>5.7868517762351983</v>
      </c>
      <c r="Z99" s="18">
        <f t="shared" si="17"/>
        <v>10.036827195467422</v>
      </c>
      <c r="AA99" s="14"/>
      <c r="AB99" s="14"/>
      <c r="AC99" s="14"/>
      <c r="AD99" s="14">
        <v>0</v>
      </c>
      <c r="AE99" s="14">
        <f>VLOOKUP(A:A,[1]TDSheet!$A:$AF,32,0)</f>
        <v>706</v>
      </c>
      <c r="AF99" s="14">
        <f>VLOOKUP(A:A,[1]TDSheet!$A:$AG,33,0)</f>
        <v>818.2</v>
      </c>
      <c r="AG99" s="14">
        <f>VLOOKUP(A:A,[1]TDSheet!$A:$W,23,0)</f>
        <v>1227.2</v>
      </c>
      <c r="AH99" s="14">
        <f>VLOOKUP(A:A,[3]TDSheet!$A:$D,4,0)</f>
        <v>515.40300000000002</v>
      </c>
      <c r="AI99" s="14" t="str">
        <f>VLOOKUP(A:A,[1]TDSheet!$A:$AI,35,0)</f>
        <v>декяб</v>
      </c>
      <c r="AJ99" s="14">
        <f t="shared" si="18"/>
        <v>500</v>
      </c>
      <c r="AK99" s="14">
        <f t="shared" si="19"/>
        <v>900</v>
      </c>
      <c r="AL99" s="14"/>
      <c r="AM99" s="14"/>
    </row>
    <row r="100" spans="1:39" s="1" customFormat="1" ht="21.95" customHeight="1" outlineLevel="1" x14ac:dyDescent="0.2">
      <c r="A100" s="7" t="s">
        <v>103</v>
      </c>
      <c r="B100" s="7" t="s">
        <v>8</v>
      </c>
      <c r="C100" s="8">
        <v>20.355</v>
      </c>
      <c r="D100" s="8">
        <v>1.3420000000000001</v>
      </c>
      <c r="E100" s="8">
        <v>2.6840000000000002</v>
      </c>
      <c r="F100" s="8">
        <v>17.670999999999999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16.902000000000001</v>
      </c>
      <c r="K100" s="14">
        <f t="shared" si="14"/>
        <v>-14.218</v>
      </c>
      <c r="L100" s="14">
        <f>VLOOKUP(A:A,[1]TDSheet!$A:$X,24,0)</f>
        <v>10</v>
      </c>
      <c r="M100" s="14">
        <f>VLOOKUP(A:A,[1]TDSheet!$A:$N,14,0)</f>
        <v>0</v>
      </c>
      <c r="N100" s="14"/>
      <c r="O100" s="14"/>
      <c r="P100" s="14"/>
      <c r="Q100" s="14"/>
      <c r="R100" s="14"/>
      <c r="S100" s="14"/>
      <c r="T100" s="14"/>
      <c r="U100" s="16"/>
      <c r="V100" s="16"/>
      <c r="W100" s="14">
        <f t="shared" si="15"/>
        <v>0.44733333333333336</v>
      </c>
      <c r="X100" s="16"/>
      <c r="Y100" s="17">
        <f t="shared" si="16"/>
        <v>61.857675111773467</v>
      </c>
      <c r="Z100" s="18">
        <f t="shared" si="17"/>
        <v>10.341979369113469</v>
      </c>
      <c r="AA100" s="14"/>
      <c r="AB100" s="14"/>
      <c r="AC100" s="14"/>
      <c r="AD100" s="14">
        <v>0</v>
      </c>
      <c r="AE100" s="14">
        <f>VLOOKUP(A:A,[1]TDSheet!$A:$AF,32,0)</f>
        <v>2.6756000000000002</v>
      </c>
      <c r="AF100" s="14">
        <f>VLOOKUP(A:A,[1]TDSheet!$A:$AG,33,0)</f>
        <v>1.6161999999999999</v>
      </c>
      <c r="AG100" s="14">
        <f>VLOOKUP(A:A,[1]TDSheet!$A:$W,23,0)</f>
        <v>0.53680000000000005</v>
      </c>
      <c r="AH100" s="14">
        <v>0</v>
      </c>
      <c r="AI100" s="14" t="str">
        <f>VLOOKUP(A:A,[1]TDSheet!$A:$AI,35,0)</f>
        <v>склад</v>
      </c>
      <c r="AJ100" s="14">
        <f t="shared" si="18"/>
        <v>0</v>
      </c>
      <c r="AK100" s="14">
        <f t="shared" si="19"/>
        <v>0</v>
      </c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14.741</v>
      </c>
      <c r="D101" s="8">
        <v>10.664</v>
      </c>
      <c r="E101" s="8">
        <v>10.734</v>
      </c>
      <c r="F101" s="8">
        <v>14.670999999999999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4">
        <f>VLOOKUP(A:A,[2]TDSheet!$A:$F,6,0)</f>
        <v>13.15</v>
      </c>
      <c r="K101" s="14">
        <f t="shared" si="14"/>
        <v>-2.4160000000000004</v>
      </c>
      <c r="L101" s="14">
        <f>VLOOKUP(A:A,[1]TDSheet!$A:$X,24,0)</f>
        <v>0</v>
      </c>
      <c r="M101" s="14">
        <f>VLOOKUP(A:A,[1]TDSheet!$A:$N,14,0)</f>
        <v>0</v>
      </c>
      <c r="N101" s="14"/>
      <c r="O101" s="14"/>
      <c r="P101" s="14"/>
      <c r="Q101" s="14"/>
      <c r="R101" s="14"/>
      <c r="S101" s="14"/>
      <c r="T101" s="14"/>
      <c r="U101" s="16"/>
      <c r="V101" s="16"/>
      <c r="W101" s="14">
        <f t="shared" si="15"/>
        <v>1.7889999999999999</v>
      </c>
      <c r="X101" s="16"/>
      <c r="Y101" s="17">
        <f t="shared" si="16"/>
        <v>8.2006707657909441</v>
      </c>
      <c r="Z101" s="18">
        <f t="shared" si="17"/>
        <v>5.4746622882304656</v>
      </c>
      <c r="AA101" s="14"/>
      <c r="AB101" s="14"/>
      <c r="AC101" s="14"/>
      <c r="AD101" s="14">
        <v>0</v>
      </c>
      <c r="AE101" s="14">
        <f>VLOOKUP(A:A,[1]TDSheet!$A:$AF,32,0)</f>
        <v>2.6797999999999997</v>
      </c>
      <c r="AF101" s="14">
        <f>VLOOKUP(A:A,[1]TDSheet!$A:$AG,33,0)</f>
        <v>1.0756000000000001</v>
      </c>
      <c r="AG101" s="14">
        <f>VLOOKUP(A:A,[1]TDSheet!$A:$W,23,0)</f>
        <v>1.61</v>
      </c>
      <c r="AH101" s="14">
        <v>0</v>
      </c>
      <c r="AI101" s="14" t="str">
        <f>VLOOKUP(A:A,[1]TDSheet!$A:$AI,35,0)</f>
        <v>вывод2712</v>
      </c>
      <c r="AJ101" s="14">
        <f t="shared" si="18"/>
        <v>0</v>
      </c>
      <c r="AK101" s="14">
        <f t="shared" si="19"/>
        <v>0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164.559</v>
      </c>
      <c r="D102" s="8">
        <v>294.22800000000001</v>
      </c>
      <c r="E102" s="8">
        <v>252.25800000000001</v>
      </c>
      <c r="F102" s="8">
        <v>178.32499999999999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290.44</v>
      </c>
      <c r="K102" s="14">
        <f t="shared" si="14"/>
        <v>-38.181999999999988</v>
      </c>
      <c r="L102" s="14">
        <f>VLOOKUP(A:A,[1]TDSheet!$A:$X,24,0)</f>
        <v>50</v>
      </c>
      <c r="M102" s="14">
        <f>VLOOKUP(A:A,[1]TDSheet!$A:$N,14,0)</f>
        <v>40</v>
      </c>
      <c r="N102" s="14"/>
      <c r="O102" s="14"/>
      <c r="P102" s="14"/>
      <c r="Q102" s="14"/>
      <c r="R102" s="14"/>
      <c r="S102" s="14"/>
      <c r="T102" s="14"/>
      <c r="U102" s="16"/>
      <c r="V102" s="16">
        <v>40</v>
      </c>
      <c r="W102" s="14">
        <f t="shared" si="15"/>
        <v>42.042999999999999</v>
      </c>
      <c r="X102" s="16"/>
      <c r="Y102" s="17">
        <f t="shared" si="16"/>
        <v>7.3335632566657942</v>
      </c>
      <c r="Z102" s="18">
        <f t="shared" si="17"/>
        <v>9.3785931121750608</v>
      </c>
      <c r="AA102" s="14"/>
      <c r="AB102" s="14"/>
      <c r="AC102" s="14"/>
      <c r="AD102" s="14">
        <v>0</v>
      </c>
      <c r="AE102" s="14">
        <f>VLOOKUP(A:A,[1]TDSheet!$A:$AF,32,0)</f>
        <v>32.875399999999999</v>
      </c>
      <c r="AF102" s="14">
        <f>VLOOKUP(A:A,[1]TDSheet!$A:$AG,33,0)</f>
        <v>38.097200000000001</v>
      </c>
      <c r="AG102" s="14">
        <f>VLOOKUP(A:A,[1]TDSheet!$A:$W,23,0)</f>
        <v>48.122399999999999</v>
      </c>
      <c r="AH102" s="14">
        <f>VLOOKUP(A:A,[3]TDSheet!$A:$D,4,0)</f>
        <v>7.3529999999999998</v>
      </c>
      <c r="AI102" s="14">
        <f>VLOOKUP(A:A,[1]TDSheet!$A:$AI,35,0)</f>
        <v>0</v>
      </c>
      <c r="AJ102" s="14">
        <f t="shared" si="18"/>
        <v>0</v>
      </c>
      <c r="AK102" s="14">
        <f t="shared" si="19"/>
        <v>40</v>
      </c>
      <c r="AL102" s="14"/>
      <c r="AM102" s="14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131</v>
      </c>
      <c r="D103" s="8">
        <v>277</v>
      </c>
      <c r="E103" s="8">
        <v>298</v>
      </c>
      <c r="F103" s="8">
        <v>96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4">
        <f>VLOOKUP(A:A,[2]TDSheet!$A:$F,6,0)</f>
        <v>336</v>
      </c>
      <c r="K103" s="14">
        <f t="shared" si="14"/>
        <v>-38</v>
      </c>
      <c r="L103" s="14">
        <f>VLOOKUP(A:A,[1]TDSheet!$A:$X,24,0)</f>
        <v>40</v>
      </c>
      <c r="M103" s="14">
        <f>VLOOKUP(A:A,[1]TDSheet!$A:$N,14,0)</f>
        <v>50</v>
      </c>
      <c r="N103" s="14"/>
      <c r="O103" s="14"/>
      <c r="P103" s="14"/>
      <c r="Q103" s="14"/>
      <c r="R103" s="14"/>
      <c r="S103" s="14"/>
      <c r="T103" s="14"/>
      <c r="U103" s="16">
        <v>60</v>
      </c>
      <c r="V103" s="16">
        <v>50</v>
      </c>
      <c r="W103" s="14">
        <f t="shared" si="15"/>
        <v>49.666666666666664</v>
      </c>
      <c r="X103" s="16"/>
      <c r="Y103" s="17">
        <f t="shared" si="16"/>
        <v>5.9597315436241614</v>
      </c>
      <c r="Z103" s="18">
        <f t="shared" si="17"/>
        <v>10.068027210884354</v>
      </c>
      <c r="AA103" s="14"/>
      <c r="AB103" s="14"/>
      <c r="AC103" s="14"/>
      <c r="AD103" s="14">
        <v>0</v>
      </c>
      <c r="AE103" s="14">
        <f>VLOOKUP(A:A,[1]TDSheet!$A:$AF,32,0)</f>
        <v>29.4</v>
      </c>
      <c r="AF103" s="14">
        <f>VLOOKUP(A:A,[1]TDSheet!$A:$AG,33,0)</f>
        <v>33.200000000000003</v>
      </c>
      <c r="AG103" s="14">
        <f>VLOOKUP(A:A,[1]TDSheet!$A:$W,23,0)</f>
        <v>50.6</v>
      </c>
      <c r="AH103" s="14">
        <f>VLOOKUP(A:A,[3]TDSheet!$A:$D,4,0)</f>
        <v>35</v>
      </c>
      <c r="AI103" s="14" t="e">
        <f>VLOOKUP(A:A,[1]TDSheet!$A:$AI,35,0)</f>
        <v>#N/A</v>
      </c>
      <c r="AJ103" s="14">
        <f t="shared" si="18"/>
        <v>30</v>
      </c>
      <c r="AK103" s="14">
        <f t="shared" si="19"/>
        <v>25</v>
      </c>
      <c r="AL103" s="14"/>
      <c r="AM103" s="14"/>
    </row>
    <row r="104" spans="1:39" s="1" customFormat="1" ht="21.95" customHeight="1" outlineLevel="1" x14ac:dyDescent="0.2">
      <c r="A104" s="7" t="s">
        <v>107</v>
      </c>
      <c r="B104" s="7" t="s">
        <v>12</v>
      </c>
      <c r="C104" s="8">
        <v>23</v>
      </c>
      <c r="D104" s="8">
        <v>15</v>
      </c>
      <c r="E104" s="8">
        <v>11</v>
      </c>
      <c r="F104" s="8">
        <v>21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4">
        <f>VLOOKUP(A:A,[2]TDSheet!$A:$F,6,0)</f>
        <v>31</v>
      </c>
      <c r="K104" s="14">
        <f t="shared" si="14"/>
        <v>-20</v>
      </c>
      <c r="L104" s="14">
        <f>VLOOKUP(A:A,[1]TDSheet!$A:$X,24,0)</f>
        <v>0</v>
      </c>
      <c r="M104" s="14">
        <f>VLOOKUP(A:A,[1]TDSheet!$A:$N,14,0)</f>
        <v>0</v>
      </c>
      <c r="N104" s="14"/>
      <c r="O104" s="14"/>
      <c r="P104" s="14"/>
      <c r="Q104" s="14"/>
      <c r="R104" s="14"/>
      <c r="S104" s="14"/>
      <c r="T104" s="14"/>
      <c r="U104" s="16"/>
      <c r="V104" s="16">
        <v>20</v>
      </c>
      <c r="W104" s="14">
        <f t="shared" si="15"/>
        <v>1.8333333333333333</v>
      </c>
      <c r="X104" s="16"/>
      <c r="Y104" s="17">
        <f t="shared" si="16"/>
        <v>22.363636363636363</v>
      </c>
      <c r="Z104" s="18">
        <f t="shared" si="17"/>
        <v>9.3181818181818166</v>
      </c>
      <c r="AA104" s="14"/>
      <c r="AB104" s="14"/>
      <c r="AC104" s="14"/>
      <c r="AD104" s="14">
        <v>0</v>
      </c>
      <c r="AE104" s="14">
        <f>VLOOKUP(A:A,[1]TDSheet!$A:$AF,32,0)</f>
        <v>4.4000000000000004</v>
      </c>
      <c r="AF104" s="14">
        <f>VLOOKUP(A:A,[1]TDSheet!$A:$AG,33,0)</f>
        <v>3</v>
      </c>
      <c r="AG104" s="14">
        <f>VLOOKUP(A:A,[1]TDSheet!$A:$W,23,0)</f>
        <v>2.6</v>
      </c>
      <c r="AH104" s="14">
        <v>0</v>
      </c>
      <c r="AI104" s="14" t="str">
        <f>VLOOKUP(A:A,[1]TDSheet!$A:$AI,35,0)</f>
        <v>увел</v>
      </c>
      <c r="AJ104" s="14">
        <f t="shared" si="18"/>
        <v>0</v>
      </c>
      <c r="AK104" s="14">
        <f t="shared" si="19"/>
        <v>8</v>
      </c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8</v>
      </c>
      <c r="D105" s="8">
        <v>2</v>
      </c>
      <c r="E105" s="8">
        <v>4</v>
      </c>
      <c r="F105" s="8">
        <v>4</v>
      </c>
      <c r="G105" s="1" t="str">
        <f>VLOOKUP(A:A,[1]TDSheet!$A:$G,7,0)</f>
        <v>выв2712</v>
      </c>
      <c r="H105" s="1">
        <f>VLOOKUP(A:A,[1]TDSheet!$A:$H,8,0)</f>
        <v>0</v>
      </c>
      <c r="I105" s="1" t="e">
        <f>VLOOKUP(A:A,[1]TDSheet!$A:$I,9,0)</f>
        <v>#N/A</v>
      </c>
      <c r="J105" s="14">
        <f>VLOOKUP(A:A,[2]TDSheet!$A:$F,6,0)</f>
        <v>19</v>
      </c>
      <c r="K105" s="14">
        <f t="shared" si="14"/>
        <v>-15</v>
      </c>
      <c r="L105" s="14">
        <f>VLOOKUP(A:A,[1]TDSheet!$A:$X,24,0)</f>
        <v>0</v>
      </c>
      <c r="M105" s="14">
        <f>VLOOKUP(A:A,[1]TDSheet!$A:$N,14,0)</f>
        <v>0</v>
      </c>
      <c r="N105" s="14"/>
      <c r="O105" s="14"/>
      <c r="P105" s="14"/>
      <c r="Q105" s="14"/>
      <c r="R105" s="14"/>
      <c r="S105" s="14"/>
      <c r="T105" s="14"/>
      <c r="U105" s="16"/>
      <c r="V105" s="16"/>
      <c r="W105" s="14">
        <f t="shared" si="15"/>
        <v>0.66666666666666663</v>
      </c>
      <c r="X105" s="16"/>
      <c r="Y105" s="17">
        <f t="shared" si="16"/>
        <v>6</v>
      </c>
      <c r="Z105" s="18">
        <f t="shared" si="17"/>
        <v>2.2222222222222223</v>
      </c>
      <c r="AA105" s="14"/>
      <c r="AB105" s="14"/>
      <c r="AC105" s="14"/>
      <c r="AD105" s="14">
        <v>0</v>
      </c>
      <c r="AE105" s="14">
        <f>VLOOKUP(A:A,[1]TDSheet!$A:$AF,32,0)</f>
        <v>1.8</v>
      </c>
      <c r="AF105" s="14">
        <f>VLOOKUP(A:A,[1]TDSheet!$A:$AG,33,0)</f>
        <v>1.4</v>
      </c>
      <c r="AG105" s="14">
        <f>VLOOKUP(A:A,[1]TDSheet!$A:$W,23,0)</f>
        <v>1.8</v>
      </c>
      <c r="AH105" s="14">
        <v>0</v>
      </c>
      <c r="AI105" s="14" t="str">
        <f>VLOOKUP(A:A,[1]TDSheet!$A:$AI,35,0)</f>
        <v>вывод2712</v>
      </c>
      <c r="AJ105" s="14">
        <f t="shared" si="18"/>
        <v>0</v>
      </c>
      <c r="AK105" s="14">
        <f t="shared" si="19"/>
        <v>0</v>
      </c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17</v>
      </c>
      <c r="D106" s="8">
        <v>42</v>
      </c>
      <c r="E106" s="8">
        <v>18</v>
      </c>
      <c r="F106" s="8">
        <v>41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44</v>
      </c>
      <c r="K106" s="14">
        <f t="shared" si="14"/>
        <v>-26</v>
      </c>
      <c r="L106" s="14">
        <f>VLOOKUP(A:A,[1]TDSheet!$A:$X,24,0)</f>
        <v>0</v>
      </c>
      <c r="M106" s="14">
        <f>VLOOKUP(A:A,[1]TDSheet!$A:$N,14,0)</f>
        <v>0</v>
      </c>
      <c r="N106" s="14"/>
      <c r="O106" s="14"/>
      <c r="P106" s="14"/>
      <c r="Q106" s="14"/>
      <c r="R106" s="14"/>
      <c r="S106" s="14"/>
      <c r="T106" s="14"/>
      <c r="U106" s="16">
        <v>30</v>
      </c>
      <c r="V106" s="16">
        <v>30</v>
      </c>
      <c r="W106" s="14">
        <f t="shared" si="15"/>
        <v>3</v>
      </c>
      <c r="X106" s="16"/>
      <c r="Y106" s="17">
        <f t="shared" si="16"/>
        <v>33.666666666666664</v>
      </c>
      <c r="Z106" s="18">
        <f t="shared" si="17"/>
        <v>31.5625</v>
      </c>
      <c r="AA106" s="14"/>
      <c r="AB106" s="14"/>
      <c r="AC106" s="14"/>
      <c r="AD106" s="14">
        <v>0</v>
      </c>
      <c r="AE106" s="14">
        <f>VLOOKUP(A:A,[1]TDSheet!$A:$AF,32,0)</f>
        <v>3.2</v>
      </c>
      <c r="AF106" s="14">
        <f>VLOOKUP(A:A,[1]TDSheet!$A:$AG,33,0)</f>
        <v>2.8</v>
      </c>
      <c r="AG106" s="14">
        <f>VLOOKUP(A:A,[1]TDSheet!$A:$W,23,0)</f>
        <v>3</v>
      </c>
      <c r="AH106" s="14">
        <f>VLOOKUP(A:A,[3]TDSheet!$A:$D,4,0)</f>
        <v>1</v>
      </c>
      <c r="AI106" s="21" t="str">
        <f>VLOOKUP(A:A,[1]TDSheet!$A:$AI,35,0)</f>
        <v>Паша пз</v>
      </c>
      <c r="AJ106" s="14">
        <f t="shared" si="18"/>
        <v>9</v>
      </c>
      <c r="AK106" s="14">
        <f t="shared" si="19"/>
        <v>9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64</v>
      </c>
      <c r="D107" s="8">
        <v>30</v>
      </c>
      <c r="E107" s="8">
        <v>33</v>
      </c>
      <c r="F107" s="8">
        <v>57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64</v>
      </c>
      <c r="K107" s="14">
        <f t="shared" si="14"/>
        <v>-31</v>
      </c>
      <c r="L107" s="14">
        <f>VLOOKUP(A:A,[1]TDSheet!$A:$X,24,0)</f>
        <v>0</v>
      </c>
      <c r="M107" s="14">
        <f>VLOOKUP(A:A,[1]TDSheet!$A:$N,14,0)</f>
        <v>20</v>
      </c>
      <c r="N107" s="14"/>
      <c r="O107" s="14"/>
      <c r="P107" s="14"/>
      <c r="Q107" s="14"/>
      <c r="R107" s="14"/>
      <c r="S107" s="14"/>
      <c r="T107" s="14"/>
      <c r="U107" s="16">
        <v>30</v>
      </c>
      <c r="V107" s="16">
        <v>30</v>
      </c>
      <c r="W107" s="14">
        <f t="shared" si="15"/>
        <v>5.5</v>
      </c>
      <c r="X107" s="16"/>
      <c r="Y107" s="17">
        <f t="shared" si="16"/>
        <v>24.90909090909091</v>
      </c>
      <c r="Z107" s="18">
        <f t="shared" si="17"/>
        <v>15.222222222222221</v>
      </c>
      <c r="AA107" s="14"/>
      <c r="AB107" s="14"/>
      <c r="AC107" s="14"/>
      <c r="AD107" s="14">
        <v>0</v>
      </c>
      <c r="AE107" s="14">
        <f>VLOOKUP(A:A,[1]TDSheet!$A:$AF,32,0)</f>
        <v>9</v>
      </c>
      <c r="AF107" s="14">
        <f>VLOOKUP(A:A,[1]TDSheet!$A:$AG,33,0)</f>
        <v>6</v>
      </c>
      <c r="AG107" s="14">
        <f>VLOOKUP(A:A,[1]TDSheet!$A:$W,23,0)</f>
        <v>7</v>
      </c>
      <c r="AH107" s="14">
        <f>VLOOKUP(A:A,[3]TDSheet!$A:$D,4,0)</f>
        <v>1</v>
      </c>
      <c r="AI107" s="21" t="str">
        <f>VLOOKUP(A:A,[1]TDSheet!$A:$AI,35,0)</f>
        <v>Паша пз</v>
      </c>
      <c r="AJ107" s="14">
        <f t="shared" si="18"/>
        <v>9</v>
      </c>
      <c r="AK107" s="14">
        <f t="shared" si="19"/>
        <v>9</v>
      </c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60</v>
      </c>
      <c r="D108" s="8">
        <v>33</v>
      </c>
      <c r="E108" s="8">
        <v>23</v>
      </c>
      <c r="F108" s="8">
        <v>49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69</v>
      </c>
      <c r="K108" s="14">
        <f t="shared" si="14"/>
        <v>-46</v>
      </c>
      <c r="L108" s="14">
        <f>VLOOKUP(A:A,[1]TDSheet!$A:$X,24,0)</f>
        <v>0</v>
      </c>
      <c r="M108" s="14">
        <f>VLOOKUP(A:A,[1]TDSheet!$A:$N,14,0)</f>
        <v>20</v>
      </c>
      <c r="N108" s="14"/>
      <c r="O108" s="14"/>
      <c r="P108" s="14"/>
      <c r="Q108" s="14"/>
      <c r="R108" s="14"/>
      <c r="S108" s="14"/>
      <c r="T108" s="14"/>
      <c r="U108" s="16">
        <v>30</v>
      </c>
      <c r="V108" s="16">
        <v>30</v>
      </c>
      <c r="W108" s="14">
        <f t="shared" si="15"/>
        <v>3.8333333333333335</v>
      </c>
      <c r="X108" s="16"/>
      <c r="Y108" s="17">
        <f t="shared" si="16"/>
        <v>33.652173913043477</v>
      </c>
      <c r="Z108" s="18">
        <f t="shared" si="17"/>
        <v>12.647058823529413</v>
      </c>
      <c r="AA108" s="14"/>
      <c r="AB108" s="14"/>
      <c r="AC108" s="14"/>
      <c r="AD108" s="14">
        <v>0</v>
      </c>
      <c r="AE108" s="14">
        <f>VLOOKUP(A:A,[1]TDSheet!$A:$AF,32,0)</f>
        <v>10.199999999999999</v>
      </c>
      <c r="AF108" s="14">
        <f>VLOOKUP(A:A,[1]TDSheet!$A:$AG,33,0)</f>
        <v>8</v>
      </c>
      <c r="AG108" s="14">
        <f>VLOOKUP(A:A,[1]TDSheet!$A:$W,23,0)</f>
        <v>6.2</v>
      </c>
      <c r="AH108" s="14">
        <f>VLOOKUP(A:A,[3]TDSheet!$A:$D,4,0)</f>
        <v>1</v>
      </c>
      <c r="AI108" s="21" t="str">
        <f>VLOOKUP(A:A,[1]TDSheet!$A:$AI,35,0)</f>
        <v>Паша пз</v>
      </c>
      <c r="AJ108" s="14">
        <f t="shared" si="18"/>
        <v>9</v>
      </c>
      <c r="AK108" s="14">
        <f t="shared" si="19"/>
        <v>9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15.74</v>
      </c>
      <c r="D109" s="8"/>
      <c r="E109" s="8">
        <v>1.46</v>
      </c>
      <c r="F109" s="8">
        <v>0.41199999999999998</v>
      </c>
      <c r="G109" s="1" t="str">
        <f>VLOOKUP(A:A,[1]TDSheet!$A:$G,7,0)</f>
        <v>выв2712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8.4</v>
      </c>
      <c r="K109" s="14">
        <f t="shared" si="14"/>
        <v>-6.94</v>
      </c>
      <c r="L109" s="14">
        <f>VLOOKUP(A:A,[1]TDSheet!$A:$X,24,0)</f>
        <v>0</v>
      </c>
      <c r="M109" s="14">
        <f>VLOOKUP(A:A,[1]TDSheet!$A:$N,14,0)</f>
        <v>0</v>
      </c>
      <c r="N109" s="14"/>
      <c r="O109" s="14"/>
      <c r="P109" s="14"/>
      <c r="Q109" s="14"/>
      <c r="R109" s="14"/>
      <c r="S109" s="14"/>
      <c r="T109" s="14"/>
      <c r="U109" s="16"/>
      <c r="V109" s="16"/>
      <c r="W109" s="14">
        <f t="shared" si="15"/>
        <v>0.24333333333333332</v>
      </c>
      <c r="X109" s="16"/>
      <c r="Y109" s="17">
        <f t="shared" si="16"/>
        <v>1.6931506849315068</v>
      </c>
      <c r="Z109" s="18">
        <f t="shared" si="17"/>
        <v>0.46818181818181809</v>
      </c>
      <c r="AA109" s="14"/>
      <c r="AB109" s="14"/>
      <c r="AC109" s="14"/>
      <c r="AD109" s="14">
        <v>0</v>
      </c>
      <c r="AE109" s="14">
        <f>VLOOKUP(A:A,[1]TDSheet!$A:$AF,32,0)</f>
        <v>0.88000000000000012</v>
      </c>
      <c r="AF109" s="14">
        <f>VLOOKUP(A:A,[1]TDSheet!$A:$AG,33,0)</f>
        <v>0.14599999999999999</v>
      </c>
      <c r="AG109" s="14">
        <f>VLOOKUP(A:A,[1]TDSheet!$A:$W,23,0)</f>
        <v>0.73</v>
      </c>
      <c r="AH109" s="14">
        <v>0</v>
      </c>
      <c r="AI109" s="14" t="str">
        <f>VLOOKUP(A:A,[1]TDSheet!$A:$AI,35,0)</f>
        <v>вывод2712</v>
      </c>
      <c r="AJ109" s="14">
        <f t="shared" si="18"/>
        <v>0</v>
      </c>
      <c r="AK109" s="14">
        <f t="shared" si="19"/>
        <v>0</v>
      </c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7.97</v>
      </c>
      <c r="D110" s="8">
        <v>3.9E-2</v>
      </c>
      <c r="E110" s="8">
        <v>1.46</v>
      </c>
      <c r="F110" s="8"/>
      <c r="G110" s="1" t="str">
        <f>VLOOKUP(A:A,[1]TDSheet!$A:$G,7,0)</f>
        <v>выв2712</v>
      </c>
      <c r="H110" s="1">
        <f>VLOOKUP(A:A,[1]TDSheet!$A:$H,8,0)</f>
        <v>0</v>
      </c>
      <c r="I110" s="1" t="e">
        <f>VLOOKUP(A:A,[1]TDSheet!$A:$I,9,0)</f>
        <v>#N/A</v>
      </c>
      <c r="J110" s="14">
        <f>VLOOKUP(A:A,[2]TDSheet!$A:$F,6,0)</f>
        <v>3.6</v>
      </c>
      <c r="K110" s="14">
        <f t="shared" si="14"/>
        <v>-2.14</v>
      </c>
      <c r="L110" s="14">
        <f>VLOOKUP(A:A,[1]TDSheet!$A:$X,24,0)</f>
        <v>0</v>
      </c>
      <c r="M110" s="14">
        <f>VLOOKUP(A:A,[1]TDSheet!$A:$N,14,0)</f>
        <v>0</v>
      </c>
      <c r="N110" s="14"/>
      <c r="O110" s="14"/>
      <c r="P110" s="14"/>
      <c r="Q110" s="14"/>
      <c r="R110" s="14"/>
      <c r="S110" s="14"/>
      <c r="T110" s="14"/>
      <c r="U110" s="16"/>
      <c r="V110" s="16"/>
      <c r="W110" s="14">
        <f t="shared" si="15"/>
        <v>0.24333333333333332</v>
      </c>
      <c r="X110" s="16"/>
      <c r="Y110" s="17">
        <f t="shared" si="16"/>
        <v>0</v>
      </c>
      <c r="Z110" s="18">
        <f t="shared" si="17"/>
        <v>0</v>
      </c>
      <c r="AA110" s="14"/>
      <c r="AB110" s="14"/>
      <c r="AC110" s="14"/>
      <c r="AD110" s="14">
        <v>0</v>
      </c>
      <c r="AE110" s="14">
        <f>VLOOKUP(A:A,[1]TDSheet!$A:$AF,32,0)</f>
        <v>0.6</v>
      </c>
      <c r="AF110" s="14">
        <f>VLOOKUP(A:A,[1]TDSheet!$A:$AG,33,0)</f>
        <v>0.14599999999999999</v>
      </c>
      <c r="AG110" s="14">
        <f>VLOOKUP(A:A,[1]TDSheet!$A:$W,23,0)</f>
        <v>0.438</v>
      </c>
      <c r="AH110" s="14">
        <v>0</v>
      </c>
      <c r="AI110" s="14" t="str">
        <f>VLOOKUP(A:A,[1]TDSheet!$A:$AI,35,0)</f>
        <v>вывод2710</v>
      </c>
      <c r="AJ110" s="14">
        <f t="shared" si="18"/>
        <v>0</v>
      </c>
      <c r="AK110" s="14">
        <f t="shared" si="19"/>
        <v>0</v>
      </c>
      <c r="AL110" s="14"/>
      <c r="AM110" s="14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608</v>
      </c>
      <c r="D111" s="8">
        <v>711</v>
      </c>
      <c r="E111" s="8">
        <v>953</v>
      </c>
      <c r="F111" s="8">
        <v>321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1020</v>
      </c>
      <c r="K111" s="14">
        <f t="shared" si="14"/>
        <v>-67</v>
      </c>
      <c r="L111" s="14">
        <f>VLOOKUP(A:A,[1]TDSheet!$A:$X,24,0)</f>
        <v>200</v>
      </c>
      <c r="M111" s="14">
        <f>VLOOKUP(A:A,[1]TDSheet!$A:$N,14,0)</f>
        <v>200</v>
      </c>
      <c r="N111" s="14"/>
      <c r="O111" s="14"/>
      <c r="P111" s="14"/>
      <c r="Q111" s="14"/>
      <c r="R111" s="14"/>
      <c r="S111" s="14"/>
      <c r="T111" s="14"/>
      <c r="U111" s="16">
        <v>300</v>
      </c>
      <c r="V111" s="16">
        <v>200</v>
      </c>
      <c r="W111" s="14">
        <f t="shared" si="15"/>
        <v>158.83333333333334</v>
      </c>
      <c r="X111" s="16"/>
      <c r="Y111" s="17">
        <f t="shared" si="16"/>
        <v>7.6873032528856236</v>
      </c>
      <c r="Z111" s="18">
        <f t="shared" si="17"/>
        <v>9.1804511278195484</v>
      </c>
      <c r="AA111" s="14"/>
      <c r="AB111" s="14"/>
      <c r="AC111" s="14"/>
      <c r="AD111" s="14">
        <v>0</v>
      </c>
      <c r="AE111" s="14">
        <f>VLOOKUP(A:A,[1]TDSheet!$A:$AF,32,0)</f>
        <v>133</v>
      </c>
      <c r="AF111" s="14">
        <f>VLOOKUP(A:A,[1]TDSheet!$A:$AG,33,0)</f>
        <v>128.80000000000001</v>
      </c>
      <c r="AG111" s="14">
        <f>VLOOKUP(A:A,[1]TDSheet!$A:$W,23,0)</f>
        <v>170.4</v>
      </c>
      <c r="AH111" s="14">
        <f>VLOOKUP(A:A,[3]TDSheet!$A:$D,4,0)</f>
        <v>53</v>
      </c>
      <c r="AI111" s="14" t="e">
        <f>VLOOKUP(A:A,[1]TDSheet!$A:$AI,35,0)</f>
        <v>#N/A</v>
      </c>
      <c r="AJ111" s="14">
        <f t="shared" si="18"/>
        <v>90</v>
      </c>
      <c r="AK111" s="14">
        <f t="shared" si="19"/>
        <v>60</v>
      </c>
      <c r="AL111" s="14"/>
      <c r="AM111" s="14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435</v>
      </c>
      <c r="D112" s="8">
        <v>1928</v>
      </c>
      <c r="E112" s="8">
        <v>849</v>
      </c>
      <c r="F112" s="8">
        <v>297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4">
        <f>VLOOKUP(A:A,[2]TDSheet!$A:$F,6,0)</f>
        <v>916</v>
      </c>
      <c r="K112" s="14">
        <f t="shared" si="14"/>
        <v>-67</v>
      </c>
      <c r="L112" s="14">
        <f>VLOOKUP(A:A,[1]TDSheet!$A:$X,24,0)</f>
        <v>150</v>
      </c>
      <c r="M112" s="14">
        <f>VLOOKUP(A:A,[1]TDSheet!$A:$N,14,0)</f>
        <v>150</v>
      </c>
      <c r="N112" s="14"/>
      <c r="O112" s="14"/>
      <c r="P112" s="14"/>
      <c r="Q112" s="14"/>
      <c r="R112" s="14"/>
      <c r="S112" s="14"/>
      <c r="T112" s="14"/>
      <c r="U112" s="16">
        <v>200</v>
      </c>
      <c r="V112" s="16">
        <v>160</v>
      </c>
      <c r="W112" s="14">
        <f t="shared" si="15"/>
        <v>141.5</v>
      </c>
      <c r="X112" s="16"/>
      <c r="Y112" s="17">
        <f t="shared" si="16"/>
        <v>6.7632508833922262</v>
      </c>
      <c r="Z112" s="18">
        <f t="shared" si="17"/>
        <v>9.2019230769230766</v>
      </c>
      <c r="AA112" s="14"/>
      <c r="AB112" s="14"/>
      <c r="AC112" s="14"/>
      <c r="AD112" s="14">
        <v>0</v>
      </c>
      <c r="AE112" s="14">
        <f>VLOOKUP(A:A,[1]TDSheet!$A:$AF,32,0)</f>
        <v>104</v>
      </c>
      <c r="AF112" s="14">
        <f>VLOOKUP(A:A,[1]TDSheet!$A:$AG,33,0)</f>
        <v>109</v>
      </c>
      <c r="AG112" s="14">
        <f>VLOOKUP(A:A,[1]TDSheet!$A:$W,23,0)</f>
        <v>150</v>
      </c>
      <c r="AH112" s="14">
        <f>VLOOKUP(A:A,[3]TDSheet!$A:$D,4,0)</f>
        <v>53</v>
      </c>
      <c r="AI112" s="14" t="e">
        <f>VLOOKUP(A:A,[1]TDSheet!$A:$AI,35,0)</f>
        <v>#N/A</v>
      </c>
      <c r="AJ112" s="14">
        <f t="shared" si="18"/>
        <v>60</v>
      </c>
      <c r="AK112" s="14">
        <f t="shared" si="19"/>
        <v>48</v>
      </c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547</v>
      </c>
      <c r="D113" s="8">
        <v>1901</v>
      </c>
      <c r="E113" s="8">
        <v>957</v>
      </c>
      <c r="F113" s="8">
        <v>313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1037</v>
      </c>
      <c r="K113" s="14">
        <f t="shared" si="14"/>
        <v>-80</v>
      </c>
      <c r="L113" s="14">
        <f>VLOOKUP(A:A,[1]TDSheet!$A:$X,24,0)</f>
        <v>180</v>
      </c>
      <c r="M113" s="14">
        <f>VLOOKUP(A:A,[1]TDSheet!$A:$N,14,0)</f>
        <v>180</v>
      </c>
      <c r="N113" s="14"/>
      <c r="O113" s="14"/>
      <c r="P113" s="14"/>
      <c r="Q113" s="14"/>
      <c r="R113" s="14"/>
      <c r="S113" s="14"/>
      <c r="T113" s="14"/>
      <c r="U113" s="16">
        <v>320</v>
      </c>
      <c r="V113" s="16">
        <v>200</v>
      </c>
      <c r="W113" s="14">
        <f t="shared" si="15"/>
        <v>159.5</v>
      </c>
      <c r="X113" s="16"/>
      <c r="Y113" s="17">
        <f t="shared" si="16"/>
        <v>7.4796238244514104</v>
      </c>
      <c r="Z113" s="18">
        <f t="shared" si="17"/>
        <v>9.0653495440729479</v>
      </c>
      <c r="AA113" s="14"/>
      <c r="AB113" s="14"/>
      <c r="AC113" s="14"/>
      <c r="AD113" s="14">
        <v>0</v>
      </c>
      <c r="AE113" s="14">
        <f>VLOOKUP(A:A,[1]TDSheet!$A:$AF,32,0)</f>
        <v>131.6</v>
      </c>
      <c r="AF113" s="14">
        <f>VLOOKUP(A:A,[1]TDSheet!$A:$AG,33,0)</f>
        <v>138.80000000000001</v>
      </c>
      <c r="AG113" s="14">
        <f>VLOOKUP(A:A,[1]TDSheet!$A:$W,23,0)</f>
        <v>167.4</v>
      </c>
      <c r="AH113" s="14">
        <f>VLOOKUP(A:A,[3]TDSheet!$A:$D,4,0)</f>
        <v>68</v>
      </c>
      <c r="AI113" s="14" t="e">
        <f>VLOOKUP(A:A,[1]TDSheet!$A:$AI,35,0)</f>
        <v>#N/A</v>
      </c>
      <c r="AJ113" s="14">
        <f t="shared" si="18"/>
        <v>96</v>
      </c>
      <c r="AK113" s="14">
        <f t="shared" si="19"/>
        <v>60</v>
      </c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413</v>
      </c>
      <c r="D114" s="8">
        <v>879</v>
      </c>
      <c r="E114" s="8">
        <v>621</v>
      </c>
      <c r="F114" s="8">
        <v>162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680</v>
      </c>
      <c r="K114" s="14">
        <f t="shared" si="14"/>
        <v>-59</v>
      </c>
      <c r="L114" s="14">
        <f>VLOOKUP(A:A,[1]TDSheet!$A:$X,24,0)</f>
        <v>150</v>
      </c>
      <c r="M114" s="14">
        <f>VLOOKUP(A:A,[1]TDSheet!$A:$N,14,0)</f>
        <v>150</v>
      </c>
      <c r="N114" s="14"/>
      <c r="O114" s="14"/>
      <c r="P114" s="14"/>
      <c r="Q114" s="14"/>
      <c r="R114" s="14"/>
      <c r="S114" s="14"/>
      <c r="T114" s="14"/>
      <c r="U114" s="16">
        <v>200</v>
      </c>
      <c r="V114" s="16">
        <v>120</v>
      </c>
      <c r="W114" s="14">
        <f t="shared" si="15"/>
        <v>103.5</v>
      </c>
      <c r="X114" s="16"/>
      <c r="Y114" s="17">
        <f t="shared" si="16"/>
        <v>7.5555555555555554</v>
      </c>
      <c r="Z114" s="18">
        <f t="shared" si="17"/>
        <v>9.1999999999999993</v>
      </c>
      <c r="AA114" s="14"/>
      <c r="AB114" s="14"/>
      <c r="AC114" s="14"/>
      <c r="AD114" s="14">
        <v>0</v>
      </c>
      <c r="AE114" s="14">
        <f>VLOOKUP(A:A,[1]TDSheet!$A:$AF,32,0)</f>
        <v>85</v>
      </c>
      <c r="AF114" s="14">
        <f>VLOOKUP(A:A,[1]TDSheet!$A:$AG,33,0)</f>
        <v>82.2</v>
      </c>
      <c r="AG114" s="14">
        <f>VLOOKUP(A:A,[1]TDSheet!$A:$W,23,0)</f>
        <v>107</v>
      </c>
      <c r="AH114" s="14">
        <f>VLOOKUP(A:A,[3]TDSheet!$A:$D,4,0)</f>
        <v>32</v>
      </c>
      <c r="AI114" s="14" t="e">
        <f>VLOOKUP(A:A,[1]TDSheet!$A:$AI,35,0)</f>
        <v>#N/A</v>
      </c>
      <c r="AJ114" s="14">
        <f t="shared" si="18"/>
        <v>60</v>
      </c>
      <c r="AK114" s="14">
        <f t="shared" si="19"/>
        <v>36</v>
      </c>
      <c r="AL114" s="14"/>
      <c r="AM114" s="14"/>
    </row>
    <row r="115" spans="1:39" s="1" customFormat="1" ht="21.95" customHeight="1" outlineLevel="1" x14ac:dyDescent="0.2">
      <c r="A115" s="7" t="s">
        <v>118</v>
      </c>
      <c r="B115" s="7" t="s">
        <v>8</v>
      </c>
      <c r="C115" s="8">
        <v>77.853999999999999</v>
      </c>
      <c r="D115" s="8">
        <v>5.52</v>
      </c>
      <c r="E115" s="8">
        <v>34.347999999999999</v>
      </c>
      <c r="F115" s="8">
        <v>44.886000000000003</v>
      </c>
      <c r="G115" s="1" t="str">
        <f>VLOOKUP(A:A,[1]TDSheet!$A:$G,7,0)</f>
        <v>нов041,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44.750999999999998</v>
      </c>
      <c r="K115" s="14">
        <f t="shared" si="14"/>
        <v>-10.402999999999999</v>
      </c>
      <c r="L115" s="14">
        <f>VLOOKUP(A:A,[1]TDSheet!$A:$X,24,0)</f>
        <v>0</v>
      </c>
      <c r="M115" s="14">
        <f>VLOOKUP(A:A,[1]TDSheet!$A:$N,14,0)</f>
        <v>0</v>
      </c>
      <c r="N115" s="14"/>
      <c r="O115" s="14"/>
      <c r="P115" s="14"/>
      <c r="Q115" s="14"/>
      <c r="R115" s="14"/>
      <c r="S115" s="14"/>
      <c r="T115" s="14"/>
      <c r="U115" s="16"/>
      <c r="V115" s="16">
        <v>20</v>
      </c>
      <c r="W115" s="14">
        <f t="shared" si="15"/>
        <v>5.7246666666666668</v>
      </c>
      <c r="X115" s="16"/>
      <c r="Y115" s="17">
        <f t="shared" si="16"/>
        <v>11.334459066030044</v>
      </c>
      <c r="Z115" s="18">
        <f t="shared" si="17"/>
        <v>5.9217683349760879</v>
      </c>
      <c r="AA115" s="14"/>
      <c r="AB115" s="14"/>
      <c r="AC115" s="14"/>
      <c r="AD115" s="14">
        <v>0</v>
      </c>
      <c r="AE115" s="14">
        <f>VLOOKUP(A:A,[1]TDSheet!$A:$AF,32,0)</f>
        <v>10.9572</v>
      </c>
      <c r="AF115" s="14">
        <f>VLOOKUP(A:A,[1]TDSheet!$A:$AG,33,0)</f>
        <v>8.8054000000000006</v>
      </c>
      <c r="AG115" s="14">
        <f>VLOOKUP(A:A,[1]TDSheet!$A:$W,23,0)</f>
        <v>6.0415999999999999</v>
      </c>
      <c r="AH115" s="14">
        <f>VLOOKUP(A:A,[3]TDSheet!$A:$D,4,0)</f>
        <v>2.76</v>
      </c>
      <c r="AI115" s="14" t="e">
        <f>VLOOKUP(A:A,[1]TDSheet!$A:$AI,35,0)</f>
        <v>#N/A</v>
      </c>
      <c r="AJ115" s="14">
        <f t="shared" si="18"/>
        <v>0</v>
      </c>
      <c r="AK115" s="14">
        <f t="shared" si="19"/>
        <v>20</v>
      </c>
      <c r="AL115" s="14"/>
      <c r="AM115" s="14"/>
    </row>
    <row r="116" spans="1:39" s="1" customFormat="1" ht="11.1" customHeight="1" outlineLevel="1" x14ac:dyDescent="0.2">
      <c r="A116" s="7" t="s">
        <v>119</v>
      </c>
      <c r="B116" s="7" t="s">
        <v>8</v>
      </c>
      <c r="C116" s="8">
        <v>16</v>
      </c>
      <c r="D116" s="8"/>
      <c r="E116" s="8">
        <v>6.6669999999999998</v>
      </c>
      <c r="F116" s="8">
        <v>9.3330000000000002</v>
      </c>
      <c r="G116" s="1" t="str">
        <f>VLOOKUP(A:A,[1]TDSheet!$A:$G,7,0)</f>
        <v>выв2712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7.6369999999999996</v>
      </c>
      <c r="K116" s="14">
        <f t="shared" si="14"/>
        <v>-0.96999999999999975</v>
      </c>
      <c r="L116" s="14">
        <f>VLOOKUP(A:A,[1]TDSheet!$A:$X,24,0)</f>
        <v>0</v>
      </c>
      <c r="M116" s="14">
        <f>VLOOKUP(A:A,[1]TDSheet!$A:$N,14,0)</f>
        <v>0</v>
      </c>
      <c r="N116" s="14"/>
      <c r="O116" s="14"/>
      <c r="P116" s="14"/>
      <c r="Q116" s="14"/>
      <c r="R116" s="14"/>
      <c r="S116" s="14"/>
      <c r="T116" s="14"/>
      <c r="U116" s="16"/>
      <c r="V116" s="16"/>
      <c r="W116" s="14">
        <f t="shared" si="15"/>
        <v>1.1111666666666666</v>
      </c>
      <c r="X116" s="16"/>
      <c r="Y116" s="17">
        <f t="shared" si="16"/>
        <v>8.3992800359982009</v>
      </c>
      <c r="Z116" s="18">
        <f t="shared" si="17"/>
        <v>8.1368788142981696</v>
      </c>
      <c r="AA116" s="14"/>
      <c r="AB116" s="14"/>
      <c r="AC116" s="14"/>
      <c r="AD116" s="14">
        <v>0</v>
      </c>
      <c r="AE116" s="14">
        <f>VLOOKUP(A:A,[1]TDSheet!$A:$AF,32,0)</f>
        <v>1.147</v>
      </c>
      <c r="AF116" s="14">
        <f>VLOOKUP(A:A,[1]TDSheet!$A:$AG,33,0)</f>
        <v>1.056</v>
      </c>
      <c r="AG116" s="14">
        <f>VLOOKUP(A:A,[1]TDSheet!$A:$W,23,0)</f>
        <v>1.3333999999999999</v>
      </c>
      <c r="AH116" s="14">
        <v>0</v>
      </c>
      <c r="AI116" s="14" t="str">
        <f>VLOOKUP(A:A,[1]TDSheet!$A:$AI,35,0)</f>
        <v>вывод2712</v>
      </c>
      <c r="AJ116" s="14">
        <f t="shared" si="18"/>
        <v>0</v>
      </c>
      <c r="AK116" s="14">
        <f t="shared" si="19"/>
        <v>0</v>
      </c>
      <c r="AL116" s="14"/>
      <c r="AM116" s="14"/>
    </row>
    <row r="117" spans="1:39" s="1" customFormat="1" ht="21.95" customHeight="1" outlineLevel="1" x14ac:dyDescent="0.2">
      <c r="A117" s="7" t="s">
        <v>120</v>
      </c>
      <c r="B117" s="7" t="s">
        <v>12</v>
      </c>
      <c r="C117" s="8">
        <v>678</v>
      </c>
      <c r="D117" s="8">
        <v>455</v>
      </c>
      <c r="E117" s="8">
        <v>692</v>
      </c>
      <c r="F117" s="8">
        <v>412</v>
      </c>
      <c r="G117" s="1" t="str">
        <f>VLOOKUP(A:A,[1]TDSheet!$A:$G,7,0)</f>
        <v>нов23,10,</v>
      </c>
      <c r="H117" s="1">
        <f>VLOOKUP(A:A,[1]TDSheet!$A:$H,8,0)</f>
        <v>0.28000000000000003</v>
      </c>
      <c r="I117" s="1" t="e">
        <f>VLOOKUP(A:A,[1]TDSheet!$A:$I,9,0)</f>
        <v>#N/A</v>
      </c>
      <c r="J117" s="14">
        <f>VLOOKUP(A:A,[2]TDSheet!$A:$F,6,0)</f>
        <v>834</v>
      </c>
      <c r="K117" s="14">
        <f t="shared" si="14"/>
        <v>-142</v>
      </c>
      <c r="L117" s="14">
        <f>VLOOKUP(A:A,[1]TDSheet!$A:$X,24,0)</f>
        <v>150</v>
      </c>
      <c r="M117" s="14">
        <f>VLOOKUP(A:A,[1]TDSheet!$A:$N,14,0)</f>
        <v>120</v>
      </c>
      <c r="N117" s="14"/>
      <c r="O117" s="14"/>
      <c r="P117" s="14"/>
      <c r="Q117" s="14"/>
      <c r="R117" s="14"/>
      <c r="S117" s="14"/>
      <c r="T117" s="14"/>
      <c r="U117" s="16">
        <v>300</v>
      </c>
      <c r="V117" s="16">
        <v>200</v>
      </c>
      <c r="W117" s="14">
        <f t="shared" si="15"/>
        <v>115.33333333333333</v>
      </c>
      <c r="X117" s="16"/>
      <c r="Y117" s="17">
        <f t="shared" si="16"/>
        <v>10.248554913294798</v>
      </c>
      <c r="Z117" s="18">
        <f t="shared" si="17"/>
        <v>9.0644171779141107</v>
      </c>
      <c r="AA117" s="14"/>
      <c r="AB117" s="14"/>
      <c r="AC117" s="14"/>
      <c r="AD117" s="14">
        <v>0</v>
      </c>
      <c r="AE117" s="14">
        <f>VLOOKUP(A:A,[1]TDSheet!$A:$AF,32,0)</f>
        <v>130.4</v>
      </c>
      <c r="AF117" s="14">
        <f>VLOOKUP(A:A,[1]TDSheet!$A:$AG,33,0)</f>
        <v>112.8</v>
      </c>
      <c r="AG117" s="14">
        <f>VLOOKUP(A:A,[1]TDSheet!$A:$W,23,0)</f>
        <v>126.4</v>
      </c>
      <c r="AH117" s="14">
        <f>VLOOKUP(A:A,[3]TDSheet!$A:$D,4,0)</f>
        <v>21</v>
      </c>
      <c r="AI117" s="14" t="str">
        <f>VLOOKUP(A:A,[1]TDSheet!$A:$AI,35,0)</f>
        <v>увел</v>
      </c>
      <c r="AJ117" s="14">
        <f t="shared" si="18"/>
        <v>84.000000000000014</v>
      </c>
      <c r="AK117" s="14">
        <f t="shared" si="19"/>
        <v>56.000000000000007</v>
      </c>
      <c r="AL117" s="14"/>
      <c r="AM117" s="14"/>
    </row>
    <row r="118" spans="1:39" s="1" customFormat="1" ht="11.1" customHeight="1" outlineLevel="1" x14ac:dyDescent="0.2">
      <c r="A118" s="7" t="s">
        <v>121</v>
      </c>
      <c r="B118" s="7" t="s">
        <v>12</v>
      </c>
      <c r="C118" s="8">
        <v>35</v>
      </c>
      <c r="D118" s="8">
        <v>2</v>
      </c>
      <c r="E118" s="8">
        <v>18</v>
      </c>
      <c r="F118" s="8">
        <v>12</v>
      </c>
      <c r="G118" s="1" t="str">
        <f>VLOOKUP(A:A,[1]TDSheet!$A:$G,7,0)</f>
        <v>нов 06,11,</v>
      </c>
      <c r="H118" s="1">
        <f>VLOOKUP(A:A,[1]TDSheet!$A:$H,8,0)</f>
        <v>0.33</v>
      </c>
      <c r="I118" s="1" t="e">
        <f>VLOOKUP(A:A,[1]TDSheet!$A:$I,9,0)</f>
        <v>#N/A</v>
      </c>
      <c r="J118" s="14">
        <f>VLOOKUP(A:A,[2]TDSheet!$A:$F,6,0)</f>
        <v>55</v>
      </c>
      <c r="K118" s="14">
        <f t="shared" si="14"/>
        <v>-37</v>
      </c>
      <c r="L118" s="14">
        <f>VLOOKUP(A:A,[1]TDSheet!$A:$X,24,0)</f>
        <v>0</v>
      </c>
      <c r="M118" s="14">
        <f>VLOOKUP(A:A,[1]TDSheet!$A:$N,14,0)</f>
        <v>20</v>
      </c>
      <c r="N118" s="14"/>
      <c r="O118" s="14"/>
      <c r="P118" s="14"/>
      <c r="Q118" s="14"/>
      <c r="R118" s="14"/>
      <c r="S118" s="14"/>
      <c r="T118" s="14"/>
      <c r="U118" s="16"/>
      <c r="V118" s="16">
        <v>20</v>
      </c>
      <c r="W118" s="14">
        <f t="shared" si="15"/>
        <v>3</v>
      </c>
      <c r="X118" s="16"/>
      <c r="Y118" s="17">
        <f t="shared" si="16"/>
        <v>17.333333333333332</v>
      </c>
      <c r="Z118" s="18">
        <f t="shared" si="17"/>
        <v>8.387096774193548</v>
      </c>
      <c r="AA118" s="14"/>
      <c r="AB118" s="14"/>
      <c r="AC118" s="14"/>
      <c r="AD118" s="14">
        <v>0</v>
      </c>
      <c r="AE118" s="14">
        <f>VLOOKUP(A:A,[1]TDSheet!$A:$AF,32,0)</f>
        <v>6.2</v>
      </c>
      <c r="AF118" s="14">
        <f>VLOOKUP(A:A,[1]TDSheet!$A:$AG,33,0)</f>
        <v>3</v>
      </c>
      <c r="AG118" s="14">
        <f>VLOOKUP(A:A,[1]TDSheet!$A:$W,23,0)</f>
        <v>5.6</v>
      </c>
      <c r="AH118" s="14">
        <v>0</v>
      </c>
      <c r="AI118" s="14" t="str">
        <f>VLOOKUP(A:A,[1]TDSheet!$A:$AI,35,0)</f>
        <v>увел</v>
      </c>
      <c r="AJ118" s="14">
        <f t="shared" si="18"/>
        <v>0</v>
      </c>
      <c r="AK118" s="14">
        <f t="shared" si="19"/>
        <v>6.6000000000000005</v>
      </c>
      <c r="AL118" s="14"/>
      <c r="AM118" s="14"/>
    </row>
    <row r="119" spans="1:39" s="1" customFormat="1" ht="11.1" customHeight="1" outlineLevel="1" x14ac:dyDescent="0.2">
      <c r="A119" s="7" t="s">
        <v>126</v>
      </c>
      <c r="B119" s="7" t="s">
        <v>8</v>
      </c>
      <c r="C119" s="8"/>
      <c r="D119" s="8">
        <v>351.233</v>
      </c>
      <c r="E119" s="8">
        <v>0</v>
      </c>
      <c r="F119" s="8">
        <v>351.233</v>
      </c>
      <c r="G119" s="13" t="s">
        <v>145</v>
      </c>
      <c r="H119" s="1">
        <v>1</v>
      </c>
      <c r="I119" s="1" t="e">
        <f>VLOOKUP(A:A,[1]TDSheet!$A:$I,9,0)</f>
        <v>#N/A</v>
      </c>
      <c r="J119" s="14">
        <v>0</v>
      </c>
      <c r="K119" s="14">
        <f t="shared" si="14"/>
        <v>0</v>
      </c>
      <c r="L119" s="14">
        <v>0</v>
      </c>
      <c r="M119" s="14">
        <v>0</v>
      </c>
      <c r="N119" s="14"/>
      <c r="O119" s="14"/>
      <c r="P119" s="14"/>
      <c r="Q119" s="14"/>
      <c r="R119" s="14"/>
      <c r="S119" s="14"/>
      <c r="T119" s="14"/>
      <c r="U119" s="16"/>
      <c r="V119" s="16"/>
      <c r="W119" s="14">
        <f t="shared" si="15"/>
        <v>0</v>
      </c>
      <c r="X119" s="16"/>
      <c r="Y119" s="17" t="e">
        <f t="shared" si="16"/>
        <v>#DIV/0!</v>
      </c>
      <c r="Z119" s="18" t="e">
        <f t="shared" si="17"/>
        <v>#DIV/0!</v>
      </c>
      <c r="AA119" s="14"/>
      <c r="AB119" s="14"/>
      <c r="AC119" s="14"/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 t="e">
        <f>VLOOKUP(A:A,[1]TDSheet!$A:$AI,35,0)</f>
        <v>#N/A</v>
      </c>
      <c r="AJ119" s="14">
        <f t="shared" si="18"/>
        <v>0</v>
      </c>
      <c r="AK119" s="14">
        <f t="shared" si="19"/>
        <v>0</v>
      </c>
      <c r="AL119" s="14"/>
      <c r="AM119" s="14"/>
    </row>
    <row r="120" spans="1:39" s="1" customFormat="1" ht="11.1" customHeight="1" outlineLevel="1" x14ac:dyDescent="0.2">
      <c r="A120" s="7" t="s">
        <v>127</v>
      </c>
      <c r="B120" s="7" t="s">
        <v>8</v>
      </c>
      <c r="C120" s="8"/>
      <c r="D120" s="8">
        <v>200.602</v>
      </c>
      <c r="E120" s="8">
        <v>0</v>
      </c>
      <c r="F120" s="8">
        <v>200.602</v>
      </c>
      <c r="G120" s="13" t="s">
        <v>145</v>
      </c>
      <c r="H120" s="1">
        <v>1</v>
      </c>
      <c r="I120" s="1" t="e">
        <f>VLOOKUP(A:A,[1]TDSheet!$A:$I,9,0)</f>
        <v>#N/A</v>
      </c>
      <c r="J120" s="14">
        <v>0</v>
      </c>
      <c r="K120" s="14">
        <f t="shared" si="14"/>
        <v>0</v>
      </c>
      <c r="L120" s="14">
        <v>0</v>
      </c>
      <c r="M120" s="14">
        <v>0</v>
      </c>
      <c r="N120" s="14"/>
      <c r="O120" s="14"/>
      <c r="P120" s="14"/>
      <c r="Q120" s="14"/>
      <c r="R120" s="14"/>
      <c r="S120" s="14"/>
      <c r="T120" s="14"/>
      <c r="U120" s="16"/>
      <c r="V120" s="16"/>
      <c r="W120" s="14">
        <f t="shared" si="15"/>
        <v>0</v>
      </c>
      <c r="X120" s="16"/>
      <c r="Y120" s="17" t="e">
        <f t="shared" si="16"/>
        <v>#DIV/0!</v>
      </c>
      <c r="Z120" s="18" t="e">
        <f t="shared" si="17"/>
        <v>#DIV/0!</v>
      </c>
      <c r="AA120" s="14"/>
      <c r="AB120" s="14"/>
      <c r="AC120" s="14"/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 t="e">
        <f>VLOOKUP(A:A,[1]TDSheet!$A:$AI,35,0)</f>
        <v>#N/A</v>
      </c>
      <c r="AJ120" s="14">
        <f t="shared" si="18"/>
        <v>0</v>
      </c>
      <c r="AK120" s="14">
        <f t="shared" si="19"/>
        <v>0</v>
      </c>
      <c r="AL120" s="14"/>
      <c r="AM120" s="14"/>
    </row>
    <row r="121" spans="1:39" s="1" customFormat="1" ht="11.1" customHeight="1" outlineLevel="1" x14ac:dyDescent="0.2">
      <c r="A121" s="7" t="s">
        <v>128</v>
      </c>
      <c r="B121" s="7" t="s">
        <v>8</v>
      </c>
      <c r="C121" s="8"/>
      <c r="D121" s="8">
        <v>253.26300000000001</v>
      </c>
      <c r="E121" s="8">
        <v>0</v>
      </c>
      <c r="F121" s="8">
        <v>253.26300000000001</v>
      </c>
      <c r="G121" s="13" t="s">
        <v>145</v>
      </c>
      <c r="H121" s="1">
        <v>1</v>
      </c>
      <c r="I121" s="1" t="e">
        <f>VLOOKUP(A:A,[1]TDSheet!$A:$I,9,0)</f>
        <v>#N/A</v>
      </c>
      <c r="J121" s="14">
        <v>0</v>
      </c>
      <c r="K121" s="14">
        <f t="shared" si="14"/>
        <v>0</v>
      </c>
      <c r="L121" s="14">
        <v>0</v>
      </c>
      <c r="M121" s="14">
        <v>0</v>
      </c>
      <c r="N121" s="14"/>
      <c r="O121" s="14"/>
      <c r="P121" s="14"/>
      <c r="Q121" s="14"/>
      <c r="R121" s="14"/>
      <c r="S121" s="14"/>
      <c r="T121" s="14"/>
      <c r="U121" s="16"/>
      <c r="V121" s="16"/>
      <c r="W121" s="14">
        <f t="shared" si="15"/>
        <v>0</v>
      </c>
      <c r="X121" s="16"/>
      <c r="Y121" s="17" t="e">
        <f t="shared" si="16"/>
        <v>#DIV/0!</v>
      </c>
      <c r="Z121" s="18" t="e">
        <f t="shared" si="17"/>
        <v>#DIV/0!</v>
      </c>
      <c r="AA121" s="14"/>
      <c r="AB121" s="14"/>
      <c r="AC121" s="14"/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 t="e">
        <f>VLOOKUP(A:A,[1]TDSheet!$A:$AI,35,0)</f>
        <v>#N/A</v>
      </c>
      <c r="AJ121" s="14">
        <f t="shared" si="18"/>
        <v>0</v>
      </c>
      <c r="AK121" s="14">
        <f t="shared" si="19"/>
        <v>0</v>
      </c>
      <c r="AL121" s="14"/>
      <c r="AM121" s="14"/>
    </row>
    <row r="122" spans="1:39" s="1" customFormat="1" ht="11.1" customHeight="1" outlineLevel="1" x14ac:dyDescent="0.2">
      <c r="A122" s="7" t="s">
        <v>122</v>
      </c>
      <c r="B122" s="7" t="s">
        <v>8</v>
      </c>
      <c r="C122" s="8">
        <v>-70.739999999999995</v>
      </c>
      <c r="D122" s="8">
        <v>2109.3580000000002</v>
      </c>
      <c r="E122" s="19">
        <v>1806.375</v>
      </c>
      <c r="F122" s="19">
        <v>40.865000000000002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1909.326</v>
      </c>
      <c r="K122" s="14">
        <f t="shared" si="14"/>
        <v>-102.95100000000002</v>
      </c>
      <c r="L122" s="14">
        <f>VLOOKUP(A:A,[1]TDSheet!$A:$X,24,0)</f>
        <v>0</v>
      </c>
      <c r="M122" s="14">
        <f>VLOOKUP(A:A,[1]TDSheet!$A:$N,14,0)</f>
        <v>0</v>
      </c>
      <c r="N122" s="14"/>
      <c r="O122" s="14"/>
      <c r="P122" s="14"/>
      <c r="Q122" s="14"/>
      <c r="R122" s="14"/>
      <c r="S122" s="14"/>
      <c r="T122" s="14"/>
      <c r="U122" s="16"/>
      <c r="V122" s="16"/>
      <c r="W122" s="14">
        <f t="shared" si="15"/>
        <v>301.0625</v>
      </c>
      <c r="X122" s="16"/>
      <c r="Y122" s="17">
        <f t="shared" si="16"/>
        <v>0.13573593522939589</v>
      </c>
      <c r="Z122" s="18">
        <f t="shared" si="17"/>
        <v>0.24184623396914265</v>
      </c>
      <c r="AA122" s="14"/>
      <c r="AB122" s="14"/>
      <c r="AC122" s="14"/>
      <c r="AD122" s="14">
        <v>0</v>
      </c>
      <c r="AE122" s="14">
        <f>VLOOKUP(A:A,[1]TDSheet!$A:$AF,32,0)</f>
        <v>168.971</v>
      </c>
      <c r="AF122" s="14">
        <f>VLOOKUP(A:A,[1]TDSheet!$A:$AG,33,0)</f>
        <v>180.04239999999999</v>
      </c>
      <c r="AG122" s="14">
        <f>VLOOKUP(A:A,[1]TDSheet!$A:$W,23,0)</f>
        <v>295.22879999999998</v>
      </c>
      <c r="AH122" s="14">
        <f>VLOOKUP(A:A,[3]TDSheet!$A:$D,4,0)</f>
        <v>80.001000000000005</v>
      </c>
      <c r="AI122" s="14" t="e">
        <f>VLOOKUP(A:A,[1]TDSheet!$A:$AI,35,0)</f>
        <v>#N/A</v>
      </c>
      <c r="AJ122" s="14">
        <f t="shared" si="18"/>
        <v>0</v>
      </c>
      <c r="AK122" s="14">
        <f t="shared" si="19"/>
        <v>0</v>
      </c>
      <c r="AL122" s="14"/>
      <c r="AM122" s="14"/>
    </row>
    <row r="123" spans="1:39" s="1" customFormat="1" ht="11.1" customHeight="1" outlineLevel="1" x14ac:dyDescent="0.2">
      <c r="A123" s="7" t="s">
        <v>123</v>
      </c>
      <c r="B123" s="7" t="s">
        <v>12</v>
      </c>
      <c r="C123" s="8">
        <v>-578</v>
      </c>
      <c r="D123" s="8">
        <v>2280</v>
      </c>
      <c r="E123" s="19">
        <v>1537</v>
      </c>
      <c r="F123" s="19">
        <v>100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1611</v>
      </c>
      <c r="K123" s="14">
        <f t="shared" si="14"/>
        <v>-74</v>
      </c>
      <c r="L123" s="14">
        <f>VLOOKUP(A:A,[1]TDSheet!$A:$X,24,0)</f>
        <v>0</v>
      </c>
      <c r="M123" s="14">
        <f>VLOOKUP(A:A,[1]TDSheet!$A:$N,14,0)</f>
        <v>0</v>
      </c>
      <c r="N123" s="14"/>
      <c r="O123" s="14"/>
      <c r="P123" s="14"/>
      <c r="Q123" s="14"/>
      <c r="R123" s="14"/>
      <c r="S123" s="14"/>
      <c r="T123" s="14"/>
      <c r="U123" s="16"/>
      <c r="V123" s="16"/>
      <c r="W123" s="14">
        <f t="shared" si="15"/>
        <v>256.16666666666669</v>
      </c>
      <c r="X123" s="16"/>
      <c r="Y123" s="17">
        <f t="shared" si="16"/>
        <v>0.39037085230969421</v>
      </c>
      <c r="Z123" s="18">
        <f t="shared" si="17"/>
        <v>0.37202380952380953</v>
      </c>
      <c r="AA123" s="14"/>
      <c r="AB123" s="14"/>
      <c r="AC123" s="14"/>
      <c r="AD123" s="14">
        <v>0</v>
      </c>
      <c r="AE123" s="14">
        <f>VLOOKUP(A:A,[1]TDSheet!$A:$AF,32,0)</f>
        <v>268.8</v>
      </c>
      <c r="AF123" s="14">
        <f>VLOOKUP(A:A,[1]TDSheet!$A:$AG,33,0)</f>
        <v>243.6</v>
      </c>
      <c r="AG123" s="14">
        <f>VLOOKUP(A:A,[1]TDSheet!$A:$W,23,0)</f>
        <v>285.2</v>
      </c>
      <c r="AH123" s="14">
        <f>VLOOKUP(A:A,[3]TDSheet!$A:$D,4,0)</f>
        <v>96</v>
      </c>
      <c r="AI123" s="14" t="e">
        <f>VLOOKUP(A:A,[1]TDSheet!$A:$AI,35,0)</f>
        <v>#N/A</v>
      </c>
      <c r="AJ123" s="14">
        <f t="shared" si="18"/>
        <v>0</v>
      </c>
      <c r="AK123" s="14">
        <f t="shared" si="19"/>
        <v>0</v>
      </c>
      <c r="AL123" s="14"/>
      <c r="AM123" s="14"/>
    </row>
    <row r="124" spans="1:39" s="1" customFormat="1" ht="11.1" customHeight="1" outlineLevel="1" x14ac:dyDescent="0.2">
      <c r="A124" s="7" t="s">
        <v>124</v>
      </c>
      <c r="B124" s="7" t="s">
        <v>8</v>
      </c>
      <c r="C124" s="8">
        <v>93.462000000000003</v>
      </c>
      <c r="D124" s="8">
        <v>428.11500000000001</v>
      </c>
      <c r="E124" s="19">
        <v>582.36</v>
      </c>
      <c r="F124" s="20">
        <v>-78.897999999999996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619.03300000000002</v>
      </c>
      <c r="K124" s="14">
        <f t="shared" si="14"/>
        <v>-36.673000000000002</v>
      </c>
      <c r="L124" s="14">
        <f>VLOOKUP(A:A,[1]TDSheet!$A:$X,24,0)</f>
        <v>0</v>
      </c>
      <c r="M124" s="14">
        <f>VLOOKUP(A:A,[1]TDSheet!$A:$N,14,0)</f>
        <v>0</v>
      </c>
      <c r="N124" s="14"/>
      <c r="O124" s="14"/>
      <c r="P124" s="14"/>
      <c r="Q124" s="14"/>
      <c r="R124" s="14"/>
      <c r="S124" s="14"/>
      <c r="T124" s="14"/>
      <c r="U124" s="16"/>
      <c r="V124" s="16"/>
      <c r="W124" s="14">
        <f t="shared" si="15"/>
        <v>97.06</v>
      </c>
      <c r="X124" s="16"/>
      <c r="Y124" s="17">
        <f t="shared" si="16"/>
        <v>-0.81287863177416031</v>
      </c>
      <c r="Z124" s="18">
        <f t="shared" si="17"/>
        <v>-1.2182009078837663</v>
      </c>
      <c r="AA124" s="14"/>
      <c r="AB124" s="14"/>
      <c r="AC124" s="14"/>
      <c r="AD124" s="14">
        <v>0</v>
      </c>
      <c r="AE124" s="14">
        <f>VLOOKUP(A:A,[1]TDSheet!$A:$AF,32,0)</f>
        <v>64.765999999999991</v>
      </c>
      <c r="AF124" s="14">
        <f>VLOOKUP(A:A,[1]TDSheet!$A:$AG,33,0)</f>
        <v>64.572199999999995</v>
      </c>
      <c r="AG124" s="14">
        <f>VLOOKUP(A:A,[1]TDSheet!$A:$W,23,0)</f>
        <v>97.165599999999998</v>
      </c>
      <c r="AH124" s="14">
        <f>VLOOKUP(A:A,[3]TDSheet!$A:$D,4,0)</f>
        <v>37.94</v>
      </c>
      <c r="AI124" s="14" t="e">
        <f>VLOOKUP(A:A,[1]TDSheet!$A:$AI,35,0)</f>
        <v>#N/A</v>
      </c>
      <c r="AJ124" s="14">
        <f t="shared" si="18"/>
        <v>0</v>
      </c>
      <c r="AK124" s="14">
        <f t="shared" si="19"/>
        <v>0</v>
      </c>
      <c r="AL124" s="14"/>
      <c r="AM124" s="14"/>
    </row>
    <row r="125" spans="1:39" s="1" customFormat="1" ht="11.1" customHeight="1" outlineLevel="1" x14ac:dyDescent="0.2">
      <c r="A125" s="7" t="s">
        <v>125</v>
      </c>
      <c r="B125" s="7" t="s">
        <v>12</v>
      </c>
      <c r="C125" s="8">
        <v>-23</v>
      </c>
      <c r="D125" s="8">
        <v>933</v>
      </c>
      <c r="E125" s="19">
        <v>664</v>
      </c>
      <c r="F125" s="19">
        <v>117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4">
        <f>VLOOKUP(A:A,[2]TDSheet!$A:$F,6,0)</f>
        <v>694</v>
      </c>
      <c r="K125" s="14">
        <f t="shared" si="14"/>
        <v>-30</v>
      </c>
      <c r="L125" s="14">
        <f>VLOOKUP(A:A,[1]TDSheet!$A:$X,24,0)</f>
        <v>0</v>
      </c>
      <c r="M125" s="14">
        <f>VLOOKUP(A:A,[1]TDSheet!$A:$N,14,0)</f>
        <v>0</v>
      </c>
      <c r="N125" s="14"/>
      <c r="O125" s="14"/>
      <c r="P125" s="14"/>
      <c r="Q125" s="14"/>
      <c r="R125" s="14"/>
      <c r="S125" s="14"/>
      <c r="T125" s="14"/>
      <c r="U125" s="16"/>
      <c r="V125" s="16"/>
      <c r="W125" s="14">
        <f t="shared" si="15"/>
        <v>110.66666666666667</v>
      </c>
      <c r="X125" s="16"/>
      <c r="Y125" s="17">
        <f t="shared" si="16"/>
        <v>1.0572289156626506</v>
      </c>
      <c r="Z125" s="18">
        <f t="shared" si="17"/>
        <v>1.5</v>
      </c>
      <c r="AA125" s="14"/>
      <c r="AB125" s="14"/>
      <c r="AC125" s="14"/>
      <c r="AD125" s="14">
        <v>0</v>
      </c>
      <c r="AE125" s="14">
        <f>VLOOKUP(A:A,[1]TDSheet!$A:$AF,32,0)</f>
        <v>78</v>
      </c>
      <c r="AF125" s="14">
        <f>VLOOKUP(A:A,[1]TDSheet!$A:$AG,33,0)</f>
        <v>75.400000000000006</v>
      </c>
      <c r="AG125" s="14">
        <f>VLOOKUP(A:A,[1]TDSheet!$A:$W,23,0)</f>
        <v>116.4</v>
      </c>
      <c r="AH125" s="14">
        <f>VLOOKUP(A:A,[3]TDSheet!$A:$D,4,0)</f>
        <v>31</v>
      </c>
      <c r="AI125" s="14" t="e">
        <f>VLOOKUP(A:A,[1]TDSheet!$A:$AI,35,0)</f>
        <v>#N/A</v>
      </c>
      <c r="AJ125" s="14">
        <f t="shared" si="18"/>
        <v>0</v>
      </c>
      <c r="AK125" s="14">
        <f t="shared" si="19"/>
        <v>0</v>
      </c>
      <c r="AL125" s="14"/>
      <c r="AM12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2025-01-03T09:32:37Z</dcterms:modified>
</cp:coreProperties>
</file>