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96FFA3-2592-48DD-B46E-C4EF0ABDE5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Z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N143" i="1"/>
  <c r="BM143" i="1"/>
  <c r="Z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N125" i="1"/>
  <c r="BM125" i="1"/>
  <c r="Z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N86" i="1"/>
  <c r="BM86" i="1"/>
  <c r="Z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0" i="1" s="1"/>
  <c r="X23" i="1"/>
  <c r="BO22" i="1"/>
  <c r="X672" i="1" s="1"/>
  <c r="BM22" i="1"/>
  <c r="Y22" i="1"/>
  <c r="B680" i="1" s="1"/>
  <c r="P22" i="1"/>
  <c r="H10" i="1"/>
  <c r="A9" i="1"/>
  <c r="A10" i="1" s="1"/>
  <c r="D7" i="1"/>
  <c r="Q6" i="1"/>
  <c r="P2" i="1"/>
  <c r="AB680" i="1" l="1"/>
  <c r="Y542" i="1"/>
  <c r="BP541" i="1"/>
  <c r="BN541" i="1"/>
  <c r="Z541" i="1"/>
  <c r="Z542" i="1" s="1"/>
  <c r="BP547" i="1"/>
  <c r="BN547" i="1"/>
  <c r="Z547" i="1"/>
  <c r="BP556" i="1"/>
  <c r="BN556" i="1"/>
  <c r="Z556" i="1"/>
  <c r="BP566" i="1"/>
  <c r="BN566" i="1"/>
  <c r="Z566" i="1"/>
  <c r="BP580" i="1"/>
  <c r="BN580" i="1"/>
  <c r="Z580" i="1"/>
  <c r="Y598" i="1"/>
  <c r="Y597" i="1"/>
  <c r="BP595" i="1"/>
  <c r="BN595" i="1"/>
  <c r="Z595" i="1"/>
  <c r="Z597" i="1" s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1" i="1"/>
  <c r="X673" i="1" s="1"/>
  <c r="X674" i="1"/>
  <c r="D680" i="1"/>
  <c r="Z67" i="1"/>
  <c r="BN67" i="1"/>
  <c r="Y78" i="1"/>
  <c r="Z81" i="1"/>
  <c r="Z87" i="1" s="1"/>
  <c r="BN81" i="1"/>
  <c r="Y87" i="1"/>
  <c r="Z100" i="1"/>
  <c r="BN100" i="1"/>
  <c r="Y119" i="1"/>
  <c r="Z139" i="1"/>
  <c r="BN139" i="1"/>
  <c r="Z176" i="1"/>
  <c r="Z196" i="1"/>
  <c r="BN196" i="1"/>
  <c r="Z211" i="1"/>
  <c r="BN211" i="1"/>
  <c r="Y223" i="1"/>
  <c r="Z221" i="1"/>
  <c r="BN221" i="1"/>
  <c r="Y237" i="1"/>
  <c r="Z233" i="1"/>
  <c r="BN233" i="1"/>
  <c r="Z251" i="1"/>
  <c r="BN251" i="1"/>
  <c r="Z262" i="1"/>
  <c r="BN262" i="1"/>
  <c r="Z270" i="1"/>
  <c r="BN270" i="1"/>
  <c r="Z285" i="1"/>
  <c r="BN285" i="1"/>
  <c r="Z308" i="1"/>
  <c r="BN308" i="1"/>
  <c r="Z351" i="1"/>
  <c r="Z352" i="1" s="1"/>
  <c r="BN351" i="1"/>
  <c r="BP351" i="1"/>
  <c r="Y352" i="1"/>
  <c r="Z356" i="1"/>
  <c r="BN356" i="1"/>
  <c r="Z368" i="1"/>
  <c r="BN368" i="1"/>
  <c r="Z378" i="1"/>
  <c r="BN378" i="1"/>
  <c r="Y387" i="1"/>
  <c r="Z397" i="1"/>
  <c r="BN397" i="1"/>
  <c r="Z419" i="1"/>
  <c r="BN419" i="1"/>
  <c r="Z431" i="1"/>
  <c r="BN431" i="1"/>
  <c r="Z452" i="1"/>
  <c r="BN452" i="1"/>
  <c r="Z482" i="1"/>
  <c r="BN482" i="1"/>
  <c r="Z487" i="1"/>
  <c r="BN487" i="1"/>
  <c r="Z490" i="1"/>
  <c r="BN490" i="1"/>
  <c r="Z495" i="1"/>
  <c r="BN495" i="1"/>
  <c r="Z504" i="1"/>
  <c r="BN504" i="1"/>
  <c r="BP533" i="1"/>
  <c r="BN533" i="1"/>
  <c r="Z533" i="1"/>
  <c r="BP555" i="1"/>
  <c r="BN555" i="1"/>
  <c r="Z555" i="1"/>
  <c r="BP565" i="1"/>
  <c r="BN565" i="1"/>
  <c r="Z565" i="1"/>
  <c r="BP577" i="1"/>
  <c r="BN577" i="1"/>
  <c r="Z577" i="1"/>
  <c r="BP583" i="1"/>
  <c r="BN583" i="1"/>
  <c r="Z583" i="1"/>
  <c r="BP596" i="1"/>
  <c r="BN596" i="1"/>
  <c r="Z596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Z27" i="1"/>
  <c r="BN27" i="1"/>
  <c r="Z32" i="1"/>
  <c r="BN32" i="1"/>
  <c r="Z50" i="1"/>
  <c r="BN50" i="1"/>
  <c r="Z56" i="1"/>
  <c r="BN56" i="1"/>
  <c r="BP56" i="1"/>
  <c r="Y59" i="1"/>
  <c r="Z65" i="1"/>
  <c r="BN65" i="1"/>
  <c r="Z69" i="1"/>
  <c r="BN69" i="1"/>
  <c r="Z77" i="1"/>
  <c r="BN77" i="1"/>
  <c r="Z83" i="1"/>
  <c r="BN83" i="1"/>
  <c r="Z90" i="1"/>
  <c r="BN90" i="1"/>
  <c r="Z94" i="1"/>
  <c r="BN94" i="1"/>
  <c r="Z107" i="1"/>
  <c r="BN107" i="1"/>
  <c r="Z115" i="1"/>
  <c r="BN115" i="1"/>
  <c r="Z123" i="1"/>
  <c r="BN123" i="1"/>
  <c r="Z131" i="1"/>
  <c r="BN131" i="1"/>
  <c r="Z137" i="1"/>
  <c r="BN137" i="1"/>
  <c r="BP137" i="1"/>
  <c r="Z141" i="1"/>
  <c r="BN141" i="1"/>
  <c r="Z147" i="1"/>
  <c r="BN147" i="1"/>
  <c r="Z153" i="1"/>
  <c r="BN153" i="1"/>
  <c r="Y156" i="1"/>
  <c r="Z159" i="1"/>
  <c r="BN159" i="1"/>
  <c r="BP159" i="1"/>
  <c r="BN176" i="1"/>
  <c r="BN182" i="1"/>
  <c r="BP268" i="1"/>
  <c r="BN268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Z48" i="1"/>
  <c r="BN48" i="1"/>
  <c r="Z52" i="1"/>
  <c r="BN52" i="1"/>
  <c r="Z155" i="1"/>
  <c r="BN155" i="1"/>
  <c r="Z165" i="1"/>
  <c r="BN165" i="1"/>
  <c r="Z170" i="1"/>
  <c r="Z171" i="1" s="1"/>
  <c r="BN170" i="1"/>
  <c r="BP170" i="1"/>
  <c r="Z174" i="1"/>
  <c r="BN174" i="1"/>
  <c r="Z178" i="1"/>
  <c r="BN178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4" i="1"/>
  <c r="BN244" i="1"/>
  <c r="K680" i="1"/>
  <c r="Z253" i="1"/>
  <c r="BN253" i="1"/>
  <c r="Z257" i="1"/>
  <c r="BN257" i="1"/>
  <c r="L680" i="1"/>
  <c r="Z264" i="1"/>
  <c r="BN264" i="1"/>
  <c r="Z268" i="1"/>
  <c r="BP283" i="1"/>
  <c r="BN283" i="1"/>
  <c r="Z283" i="1"/>
  <c r="Q680" i="1"/>
  <c r="BP306" i="1"/>
  <c r="BN306" i="1"/>
  <c r="Z306" i="1"/>
  <c r="P680" i="1"/>
  <c r="Z310" i="1"/>
  <c r="BN310" i="1"/>
  <c r="Y338" i="1"/>
  <c r="Z347" i="1"/>
  <c r="BN347" i="1"/>
  <c r="Y364" i="1"/>
  <c r="Z358" i="1"/>
  <c r="BN358" i="1"/>
  <c r="Z362" i="1"/>
  <c r="BN362" i="1"/>
  <c r="Y372" i="1"/>
  <c r="Z370" i="1"/>
  <c r="BN370" i="1"/>
  <c r="Y380" i="1"/>
  <c r="Z376" i="1"/>
  <c r="BN376" i="1"/>
  <c r="Z384" i="1"/>
  <c r="BN384" i="1"/>
  <c r="Y395" i="1"/>
  <c r="Z393" i="1"/>
  <c r="BN393" i="1"/>
  <c r="Y401" i="1"/>
  <c r="Z399" i="1"/>
  <c r="BN399" i="1"/>
  <c r="Z417" i="1"/>
  <c r="BN417" i="1"/>
  <c r="Z421" i="1"/>
  <c r="BN421" i="1"/>
  <c r="Z425" i="1"/>
  <c r="BN425" i="1"/>
  <c r="Z440" i="1"/>
  <c r="Z441" i="1" s="1"/>
  <c r="BN440" i="1"/>
  <c r="BP440" i="1"/>
  <c r="Y441" i="1"/>
  <c r="Z445" i="1"/>
  <c r="BN445" i="1"/>
  <c r="Z450" i="1"/>
  <c r="BN450" i="1"/>
  <c r="Z456" i="1"/>
  <c r="BN456" i="1"/>
  <c r="BP456" i="1"/>
  <c r="Z461" i="1"/>
  <c r="BN461" i="1"/>
  <c r="BP461" i="1"/>
  <c r="Z462" i="1"/>
  <c r="BN462" i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Y510" i="1"/>
  <c r="BP508" i="1"/>
  <c r="BN508" i="1"/>
  <c r="Z508" i="1"/>
  <c r="BP521" i="1"/>
  <c r="BN521" i="1"/>
  <c r="Z521" i="1"/>
  <c r="BP536" i="1"/>
  <c r="BN536" i="1"/>
  <c r="Z536" i="1"/>
  <c r="BP553" i="1"/>
  <c r="BN553" i="1"/>
  <c r="Z553" i="1"/>
  <c r="BP559" i="1"/>
  <c r="BN559" i="1"/>
  <c r="Z559" i="1"/>
  <c r="BP561" i="1"/>
  <c r="BN561" i="1"/>
  <c r="Z561" i="1"/>
  <c r="BP569" i="1"/>
  <c r="BN569" i="1"/>
  <c r="Z569" i="1"/>
  <c r="BP575" i="1"/>
  <c r="BN575" i="1"/>
  <c r="Z575" i="1"/>
  <c r="BP591" i="1"/>
  <c r="BN591" i="1"/>
  <c r="Z591" i="1"/>
  <c r="BP655" i="1"/>
  <c r="BN655" i="1"/>
  <c r="Z655" i="1"/>
  <c r="Y665" i="1"/>
  <c r="Y664" i="1"/>
  <c r="BP663" i="1"/>
  <c r="BN663" i="1"/>
  <c r="Z663" i="1"/>
  <c r="Z664" i="1" s="1"/>
  <c r="BP485" i="1"/>
  <c r="BN485" i="1"/>
  <c r="Z485" i="1"/>
  <c r="BP493" i="1"/>
  <c r="BN493" i="1"/>
  <c r="Z493" i="1"/>
  <c r="BP498" i="1"/>
  <c r="BN498" i="1"/>
  <c r="Z498" i="1"/>
  <c r="Y523" i="1"/>
  <c r="BP518" i="1"/>
  <c r="BN518" i="1"/>
  <c r="Z518" i="1"/>
  <c r="BP535" i="1"/>
  <c r="BN535" i="1"/>
  <c r="Z535" i="1"/>
  <c r="BP549" i="1"/>
  <c r="BN549" i="1"/>
  <c r="Z549" i="1"/>
  <c r="BP558" i="1"/>
  <c r="BN558" i="1"/>
  <c r="Z558" i="1"/>
  <c r="BP560" i="1"/>
  <c r="BN560" i="1"/>
  <c r="Z560" i="1"/>
  <c r="BP568" i="1"/>
  <c r="BN568" i="1"/>
  <c r="Z568" i="1"/>
  <c r="BP574" i="1"/>
  <c r="BN574" i="1"/>
  <c r="Z574" i="1"/>
  <c r="BP585" i="1"/>
  <c r="BN585" i="1"/>
  <c r="Z585" i="1"/>
  <c r="AF680" i="1"/>
  <c r="Y656" i="1"/>
  <c r="BP654" i="1"/>
  <c r="BN654" i="1"/>
  <c r="Z654" i="1"/>
  <c r="Z656" i="1" s="1"/>
  <c r="Y563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Y88" i="1"/>
  <c r="Z82" i="1"/>
  <c r="BN82" i="1"/>
  <c r="BP82" i="1"/>
  <c r="Z84" i="1"/>
  <c r="BN84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BP142" i="1"/>
  <c r="BN142" i="1"/>
  <c r="Z142" i="1"/>
  <c r="Y149" i="1"/>
  <c r="BP160" i="1"/>
  <c r="BN160" i="1"/>
  <c r="Z160" i="1"/>
  <c r="Z161" i="1" s="1"/>
  <c r="Y162" i="1"/>
  <c r="Y167" i="1"/>
  <c r="BP164" i="1"/>
  <c r="BN164" i="1"/>
  <c r="Z164" i="1"/>
  <c r="Y180" i="1"/>
  <c r="BP177" i="1"/>
  <c r="BN177" i="1"/>
  <c r="Z177" i="1"/>
  <c r="Y184" i="1"/>
  <c r="BP195" i="1"/>
  <c r="BN195" i="1"/>
  <c r="Z195" i="1"/>
  <c r="BP199" i="1"/>
  <c r="BN199" i="1"/>
  <c r="Z199" i="1"/>
  <c r="H9" i="1"/>
  <c r="Y24" i="1"/>
  <c r="Y53" i="1"/>
  <c r="Y72" i="1"/>
  <c r="BP91" i="1"/>
  <c r="BN91" i="1"/>
  <c r="Z91" i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Z118" i="1" s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Z144" i="1" s="1"/>
  <c r="Y144" i="1"/>
  <c r="BP148" i="1"/>
  <c r="BN148" i="1"/>
  <c r="Z148" i="1"/>
  <c r="Z149" i="1" s="1"/>
  <c r="Y150" i="1"/>
  <c r="Z156" i="1"/>
  <c r="BP154" i="1"/>
  <c r="BN154" i="1"/>
  <c r="Z154" i="1"/>
  <c r="Z179" i="1"/>
  <c r="BP175" i="1"/>
  <c r="BN175" i="1"/>
  <c r="Z175" i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65" i="1"/>
  <c r="BN465" i="1"/>
  <c r="Z465" i="1"/>
  <c r="Y467" i="1"/>
  <c r="Y500" i="1"/>
  <c r="BP479" i="1"/>
  <c r="BN479" i="1"/>
  <c r="Z479" i="1"/>
  <c r="Y680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Y505" i="1"/>
  <c r="BP550" i="1"/>
  <c r="BN550" i="1"/>
  <c r="Z550" i="1"/>
  <c r="BP554" i="1"/>
  <c r="BN554" i="1"/>
  <c r="Z554" i="1"/>
  <c r="Y562" i="1"/>
  <c r="BP567" i="1"/>
  <c r="BN567" i="1"/>
  <c r="Z567" i="1"/>
  <c r="Z570" i="1" s="1"/>
  <c r="Y570" i="1"/>
  <c r="U680" i="1"/>
  <c r="G680" i="1"/>
  <c r="Y157" i="1"/>
  <c r="H680" i="1"/>
  <c r="Y172" i="1"/>
  <c r="J680" i="1"/>
  <c r="Y207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Z263" i="1"/>
  <c r="BN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Z357" i="1"/>
  <c r="BN357" i="1"/>
  <c r="Z359" i="1"/>
  <c r="BN359" i="1"/>
  <c r="Z361" i="1"/>
  <c r="BN361" i="1"/>
  <c r="Z363" i="1"/>
  <c r="BN363" i="1"/>
  <c r="Z367" i="1"/>
  <c r="BN367" i="1"/>
  <c r="BP367" i="1"/>
  <c r="Z369" i="1"/>
  <c r="BN369" i="1"/>
  <c r="Z375" i="1"/>
  <c r="BN375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BP436" i="1"/>
  <c r="BN436" i="1"/>
  <c r="Z436" i="1"/>
  <c r="Y438" i="1"/>
  <c r="BP446" i="1"/>
  <c r="BN446" i="1"/>
  <c r="Z446" i="1"/>
  <c r="BP451" i="1"/>
  <c r="BN451" i="1"/>
  <c r="Z451" i="1"/>
  <c r="BP520" i="1"/>
  <c r="BN520" i="1"/>
  <c r="Z520" i="1"/>
  <c r="BP534" i="1"/>
  <c r="BN534" i="1"/>
  <c r="Z534" i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Z592" i="1" s="1"/>
  <c r="Y592" i="1"/>
  <c r="AC680" i="1"/>
  <c r="X680" i="1"/>
  <c r="Y454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Y537" i="1"/>
  <c r="BP548" i="1"/>
  <c r="BN548" i="1"/>
  <c r="Z548" i="1"/>
  <c r="BP552" i="1"/>
  <c r="BN552" i="1"/>
  <c r="Z552" i="1"/>
  <c r="BP557" i="1"/>
  <c r="BN557" i="1"/>
  <c r="Z557" i="1"/>
  <c r="Y571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Y593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Y543" i="1"/>
  <c r="Y615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643" i="1" l="1"/>
  <c r="Z622" i="1"/>
  <c r="Z537" i="1"/>
  <c r="Z523" i="1"/>
  <c r="Z466" i="1"/>
  <c r="Z458" i="1"/>
  <c r="Z432" i="1"/>
  <c r="Z387" i="1"/>
  <c r="Z258" i="1"/>
  <c r="Z505" i="1"/>
  <c r="Z166" i="1"/>
  <c r="Z58" i="1"/>
  <c r="Z615" i="1"/>
  <c r="Z562" i="1"/>
  <c r="Z453" i="1"/>
  <c r="Z364" i="1"/>
  <c r="Z53" i="1"/>
  <c r="Z34" i="1"/>
  <c r="Z380" i="1"/>
  <c r="Z289" i="1"/>
  <c r="Z271" i="1"/>
  <c r="Z237" i="1"/>
  <c r="Z223" i="1"/>
  <c r="Z96" i="1"/>
  <c r="Z586" i="1"/>
  <c r="Z500" i="1"/>
  <c r="Y670" i="1"/>
  <c r="Z134" i="1"/>
  <c r="Z127" i="1"/>
  <c r="Y672" i="1"/>
  <c r="Z650" i="1"/>
  <c r="Z632" i="1"/>
  <c r="Z371" i="1"/>
  <c r="Z311" i="1"/>
  <c r="Z301" i="1"/>
  <c r="Z246" i="1"/>
  <c r="Z437" i="1"/>
  <c r="Z427" i="1"/>
  <c r="Z109" i="1"/>
  <c r="Z78" i="1"/>
  <c r="Z71" i="1"/>
  <c r="Y674" i="1"/>
  <c r="Y671" i="1"/>
  <c r="Y673" i="1" l="1"/>
  <c r="Z675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<sst xmlns="http://schemas.openxmlformats.org/spreadsheetml/2006/main" count="3192" uniqueCount="1101">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</sst>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45662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48</v>
      </c>
      <c r="Y50" s="788">
        <f t="shared" si="6"/>
        <v>48</v>
      </c>
      <c r="Z50" s="36">
        <f>IFERROR(IF(Y50=0,"",ROUNDUP(Y50/H50,0)*0.00902),"")</f>
        <v>0.10824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50.519999999999996</v>
      </c>
      <c r="BN50" s="64">
        <f t="shared" si="8"/>
        <v>50.519999999999996</v>
      </c>
      <c r="BO50" s="64">
        <f t="shared" si="9"/>
        <v>9.0909090909090912E-2</v>
      </c>
      <c r="BP50" s="64">
        <f t="shared" si="10"/>
        <v>9.0909090909090912E-2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12</v>
      </c>
      <c r="Y53" s="789">
        <f>IFERROR(Y47/H47,"0")+IFERROR(Y48/H48,"0")+IFERROR(Y49/H49,"0")+IFERROR(Y50/H50,"0")+IFERROR(Y51/H51,"0")+IFERROR(Y52/H52,"0")</f>
        <v>12</v>
      </c>
      <c r="Z53" s="789">
        <f>IFERROR(IF(Z47="",0,Z47),"0")+IFERROR(IF(Z48="",0,Z48),"0")+IFERROR(IF(Z49="",0,Z49),"0")+IFERROR(IF(Z50="",0,Z50),"0")+IFERROR(IF(Z51="",0,Z51),"0")+IFERROR(IF(Z52="",0,Z52),"0")</f>
        <v>0.10824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48</v>
      </c>
      <c r="Y54" s="789">
        <f>IFERROR(SUM(Y47:Y52),"0")</f>
        <v>48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43.2</v>
      </c>
      <c r="Y57" s="788">
        <f>IFERROR(IF(X57="",0,CEILING((X57/$H57),1)*$H57),"")</f>
        <v>43.2</v>
      </c>
      <c r="Z57" s="36">
        <f>IFERROR(IF(Y57=0,"",ROUNDUP(Y57/H57,0)*0.00651),"")</f>
        <v>0.15623999999999999</v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47.52</v>
      </c>
      <c r="BN57" s="64">
        <f>IFERROR(Y57*I57/H57,"0")</f>
        <v>47.52</v>
      </c>
      <c r="BO57" s="64">
        <f>IFERROR(1/J57*(X57/H57),"0")</f>
        <v>0.13186813186813187</v>
      </c>
      <c r="BP57" s="64">
        <f>IFERROR(1/J57*(Y57/H57),"0")</f>
        <v>0.13186813186813187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24</v>
      </c>
      <c r="Y58" s="789">
        <f>IFERROR(Y56/H56,"0")+IFERROR(Y57/H57,"0")</f>
        <v>24</v>
      </c>
      <c r="Z58" s="789">
        <f>IFERROR(IF(Z56="",0,Z56),"0")+IFERROR(IF(Z57="",0,Z57),"0")</f>
        <v>0.15623999999999999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43.2</v>
      </c>
      <c r="Y59" s="789">
        <f>IFERROR(SUM(Y56:Y57),"0")</f>
        <v>43.2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86.4</v>
      </c>
      <c r="Y63" s="788">
        <f t="shared" si="11"/>
        <v>86.4</v>
      </c>
      <c r="Z63" s="36">
        <f>IFERROR(IF(Y63=0,"",ROUNDUP(Y63/H63,0)*0.02175),"")</f>
        <v>0.17399999999999999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90.24</v>
      </c>
      <c r="BN63" s="64">
        <f t="shared" si="13"/>
        <v>90.24</v>
      </c>
      <c r="BO63" s="64">
        <f t="shared" si="14"/>
        <v>0.14285714285714285</v>
      </c>
      <c r="BP63" s="64">
        <f t="shared" si="15"/>
        <v>0.14285714285714285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108</v>
      </c>
      <c r="Y66" s="788">
        <f t="shared" si="11"/>
        <v>108</v>
      </c>
      <c r="Z66" s="36">
        <f>IFERROR(IF(Y66=0,"",ROUNDUP(Y66/H66,0)*0.00902),"")</f>
        <v>0.21648000000000001</v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113.04</v>
      </c>
      <c r="BN66" s="64">
        <f t="shared" si="13"/>
        <v>113.04</v>
      </c>
      <c r="BO66" s="64">
        <f t="shared" si="14"/>
        <v>0.18181818181818182</v>
      </c>
      <c r="BP66" s="64">
        <f t="shared" si="15"/>
        <v>0.18181818181818182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32</v>
      </c>
      <c r="Y71" s="789">
        <f>IFERROR(Y62/H62,"0")+IFERROR(Y63/H63,"0")+IFERROR(Y64/H64,"0")+IFERROR(Y65/H65,"0")+IFERROR(Y66/H66,"0")+IFERROR(Y67/H67,"0")+IFERROR(Y68/H68,"0")+IFERROR(Y69/H69,"0")+IFERROR(Y70/H70,"0")</f>
        <v>32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0.39047999999999999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194.4</v>
      </c>
      <c r="Y72" s="789">
        <f>IFERROR(SUM(Y62:Y70),"0")</f>
        <v>194.4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32.4</v>
      </c>
      <c r="Y77" s="788">
        <f>IFERROR(IF(X77="",0,CEILING((X77/$H77),1)*$H77),"")</f>
        <v>32.400000000000006</v>
      </c>
      <c r="Z77" s="36">
        <f>IFERROR(IF(Y77=0,"",ROUNDUP(Y77/H77,0)*0.00651),"")</f>
        <v>7.8119999999999995E-2</v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34.559999999999995</v>
      </c>
      <c r="BN77" s="64">
        <f>IFERROR(Y77*I77/H77,"0")</f>
        <v>34.56</v>
      </c>
      <c r="BO77" s="64">
        <f>IFERROR(1/J77*(X77/H77),"0")</f>
        <v>6.5934065934065936E-2</v>
      </c>
      <c r="BP77" s="64">
        <f>IFERROR(1/J77*(Y77/H77),"0")</f>
        <v>6.593406593406595E-2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11.999999999999998</v>
      </c>
      <c r="Y78" s="789">
        <f>IFERROR(Y74/H74,"0")+IFERROR(Y75/H75,"0")+IFERROR(Y76/H76,"0")+IFERROR(Y77/H77,"0")</f>
        <v>12.000000000000002</v>
      </c>
      <c r="Z78" s="789">
        <f>IFERROR(IF(Z74="",0,Z74),"0")+IFERROR(IF(Z75="",0,Z75),"0")+IFERROR(IF(Z76="",0,Z76),"0")+IFERROR(IF(Z77="",0,Z77),"0")</f>
        <v>7.8119999999999995E-2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32.4</v>
      </c>
      <c r="Y79" s="789">
        <f>IFERROR(SUM(Y74:Y77),"0")</f>
        <v>32.400000000000006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64.8</v>
      </c>
      <c r="Y93" s="788">
        <f t="shared" si="21"/>
        <v>64.8</v>
      </c>
      <c r="Z93" s="36">
        <f>IFERROR(IF(Y93=0,"",ROUNDUP(Y93/H93,0)*0.00651),"")</f>
        <v>0.23436000000000001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73.655999999999992</v>
      </c>
      <c r="BN93" s="64">
        <f t="shared" si="23"/>
        <v>73.655999999999992</v>
      </c>
      <c r="BO93" s="64">
        <f t="shared" si="24"/>
        <v>0.19780219780219782</v>
      </c>
      <c r="BP93" s="64">
        <f t="shared" si="25"/>
        <v>0.19780219780219782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21.6</v>
      </c>
      <c r="Y95" s="788">
        <f t="shared" si="21"/>
        <v>21.6</v>
      </c>
      <c r="Z95" s="36">
        <f>IFERROR(IF(Y95=0,"",ROUNDUP(Y95/H95,0)*0.00651),"")</f>
        <v>7.8119999999999995E-2</v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23.76</v>
      </c>
      <c r="BN95" s="64">
        <f t="shared" si="23"/>
        <v>23.76</v>
      </c>
      <c r="BO95" s="64">
        <f t="shared" si="24"/>
        <v>6.5934065934065936E-2</v>
      </c>
      <c r="BP95" s="64">
        <f t="shared" si="25"/>
        <v>6.5934065934065936E-2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48</v>
      </c>
      <c r="Y96" s="789">
        <f>IFERROR(Y90/H90,"0")+IFERROR(Y91/H91,"0")+IFERROR(Y92/H92,"0")+IFERROR(Y93/H93,"0")+IFERROR(Y94/H94,"0")+IFERROR(Y95/H95,"0")</f>
        <v>48</v>
      </c>
      <c r="Z96" s="789">
        <f>IFERROR(IF(Z90="",0,Z90),"0")+IFERROR(IF(Z91="",0,Z91),"0")+IFERROR(IF(Z92="",0,Z92),"0")+IFERROR(IF(Z93="",0,Z93),"0")+IFERROR(IF(Z94="",0,Z94),"0")+IFERROR(IF(Z95="",0,Z95),"0")</f>
        <v>0.31247999999999998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86.4</v>
      </c>
      <c r="Y97" s="789">
        <f>IFERROR(SUM(Y90:Y95),"0")</f>
        <v>86.4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108</v>
      </c>
      <c r="Y108" s="788">
        <f>IFERROR(IF(X108="",0,CEILING((X108/$H108),1)*$H108),"")</f>
        <v>108</v>
      </c>
      <c r="Z108" s="36">
        <f>IFERROR(IF(Y108=0,"",ROUNDUP(Y108/H108,0)*0.00902),"")</f>
        <v>0.21648000000000001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113.04</v>
      </c>
      <c r="BN108" s="64">
        <f>IFERROR(Y108*I108/H108,"0")</f>
        <v>113.04</v>
      </c>
      <c r="BO108" s="64">
        <f>IFERROR(1/J108*(X108/H108),"0")</f>
        <v>0.18181818181818182</v>
      </c>
      <c r="BP108" s="64">
        <f>IFERROR(1/J108*(Y108/H108),"0")</f>
        <v>0.18181818181818182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24</v>
      </c>
      <c r="Y109" s="789">
        <f>IFERROR(Y106/H106,"0")+IFERROR(Y107/H107,"0")+IFERROR(Y108/H108,"0")</f>
        <v>24</v>
      </c>
      <c r="Z109" s="789">
        <f>IFERROR(IF(Z106="",0,Z106),"0")+IFERROR(IF(Z107="",0,Z107),"0")+IFERROR(IF(Z108="",0,Z108),"0")</f>
        <v>0.21648000000000001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108</v>
      </c>
      <c r="Y110" s="789">
        <f>IFERROR(SUM(Y106:Y108),"0")</f>
        <v>108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64.8</v>
      </c>
      <c r="Y114" s="788">
        <f t="shared" si="26"/>
        <v>64.800000000000011</v>
      </c>
      <c r="Z114" s="36">
        <f>IFERROR(IF(Y114=0,"",ROUNDUP(Y114/H114,0)*0.00651),"")</f>
        <v>0.15623999999999999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70.847999999999985</v>
      </c>
      <c r="BN114" s="64">
        <f t="shared" si="28"/>
        <v>70.848000000000013</v>
      </c>
      <c r="BO114" s="64">
        <f t="shared" si="29"/>
        <v>0.13186813186813187</v>
      </c>
      <c r="BP114" s="64">
        <f t="shared" si="30"/>
        <v>0.1318681318681319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23.999999999999996</v>
      </c>
      <c r="Y118" s="789">
        <f>IFERROR(Y112/H112,"0")+IFERROR(Y113/H113,"0")+IFERROR(Y114/H114,"0")+IFERROR(Y115/H115,"0")+IFERROR(Y116/H116,"0")+IFERROR(Y117/H117,"0")</f>
        <v>24.000000000000004</v>
      </c>
      <c r="Z118" s="789">
        <f>IFERROR(IF(Z112="",0,Z112),"0")+IFERROR(IF(Z113="",0,Z113),"0")+IFERROR(IF(Z114="",0,Z114),"0")+IFERROR(IF(Z115="",0,Z115),"0")+IFERROR(IF(Z116="",0,Z116),"0")+IFERROR(IF(Z117="",0,Z117),"0")</f>
        <v>0.15623999999999999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64.8</v>
      </c>
      <c r="Y119" s="789">
        <f>IFERROR(SUM(Y112:Y117),"0")</f>
        <v>64.800000000000011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108</v>
      </c>
      <c r="Y125" s="788">
        <f>IFERROR(IF(X125="",0,CEILING((X125/$H125),1)*$H125),"")</f>
        <v>108</v>
      </c>
      <c r="Z125" s="36">
        <f>IFERROR(IF(Y125=0,"",ROUNDUP(Y125/H125,0)*0.00902),"")</f>
        <v>0.21648000000000001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113.04</v>
      </c>
      <c r="BN125" s="64">
        <f>IFERROR(Y125*I125/H125,"0")</f>
        <v>113.04</v>
      </c>
      <c r="BO125" s="64">
        <f>IFERROR(1/J125*(X125/H125),"0")</f>
        <v>0.18181818181818182</v>
      </c>
      <c r="BP125" s="64">
        <f>IFERROR(1/J125*(Y125/H125),"0")</f>
        <v>0.18181818181818182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24</v>
      </c>
      <c r="Y127" s="789">
        <f>IFERROR(Y122/H122,"0")+IFERROR(Y123/H123,"0")+IFERROR(Y124/H124,"0")+IFERROR(Y125/H125,"0")+IFERROR(Y126/H126,"0")</f>
        <v>24</v>
      </c>
      <c r="Z127" s="789">
        <f>IFERROR(IF(Z122="",0,Z122),"0")+IFERROR(IF(Z123="",0,Z123),"0")+IFERROR(IF(Z124="",0,Z124),"0")+IFERROR(IF(Z125="",0,Z125),"0")+IFERROR(IF(Z126="",0,Z126),"0")</f>
        <v>0.21648000000000001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108</v>
      </c>
      <c r="Y128" s="789">
        <f>IFERROR(SUM(Y122:Y126),"0")</f>
        <v>108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97.2</v>
      </c>
      <c r="Y141" s="788">
        <f t="shared" si="31"/>
        <v>97.2</v>
      </c>
      <c r="Z141" s="36">
        <f>IFERROR(IF(Y141=0,"",ROUNDUP(Y141/H141,0)*0.00651),"")</f>
        <v>0.23436000000000001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106.27199999999999</v>
      </c>
      <c r="BN141" s="64">
        <f t="shared" si="33"/>
        <v>106.27199999999999</v>
      </c>
      <c r="BO141" s="64">
        <f t="shared" si="34"/>
        <v>0.19780219780219782</v>
      </c>
      <c r="BP141" s="64">
        <f t="shared" si="35"/>
        <v>0.19780219780219782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21.6</v>
      </c>
      <c r="Y142" s="788">
        <f t="shared" si="31"/>
        <v>21.6</v>
      </c>
      <c r="Z142" s="36">
        <f>IFERROR(IF(Y142=0,"",ROUNDUP(Y142/H142,0)*0.00651),"")</f>
        <v>7.8119999999999995E-2</v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23.76</v>
      </c>
      <c r="BN142" s="64">
        <f t="shared" si="33"/>
        <v>23.76</v>
      </c>
      <c r="BO142" s="64">
        <f t="shared" si="34"/>
        <v>6.5934065934065936E-2</v>
      </c>
      <c r="BP142" s="64">
        <f t="shared" si="35"/>
        <v>6.5934065934065936E-2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48</v>
      </c>
      <c r="Y144" s="789">
        <f>IFERROR(Y137/H137,"0")+IFERROR(Y138/H138,"0")+IFERROR(Y139/H139,"0")+IFERROR(Y140/H140,"0")+IFERROR(Y141/H141,"0")+IFERROR(Y142/H142,"0")+IFERROR(Y143/H143,"0")</f>
        <v>48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0.31247999999999998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118.80000000000001</v>
      </c>
      <c r="Y145" s="789">
        <f>IFERROR(SUM(Y137:Y143),"0")</f>
        <v>118.80000000000001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50.4</v>
      </c>
      <c r="Y195" s="788">
        <f t="shared" si="36"/>
        <v>50.400000000000006</v>
      </c>
      <c r="Z195" s="36">
        <f>IFERROR(IF(Y195=0,"",ROUNDUP(Y195/H195,0)*0.00902),"")</f>
        <v>0.10824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52.92</v>
      </c>
      <c r="BN195" s="64">
        <f t="shared" si="38"/>
        <v>52.920000000000009</v>
      </c>
      <c r="BO195" s="64">
        <f t="shared" si="39"/>
        <v>9.0909090909090912E-2</v>
      </c>
      <c r="BP195" s="64">
        <f t="shared" si="40"/>
        <v>9.0909090909090912E-2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37.799999999999997</v>
      </c>
      <c r="Y198" s="788">
        <f t="shared" si="36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39.599999999999994</v>
      </c>
      <c r="BN198" s="64">
        <f t="shared" si="38"/>
        <v>39.6</v>
      </c>
      <c r="BO198" s="64">
        <f t="shared" si="39"/>
        <v>7.6923076923076913E-2</v>
      </c>
      <c r="BP198" s="64">
        <f t="shared" si="40"/>
        <v>7.6923076923076927E-2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29.999999999999996</v>
      </c>
      <c r="Y201" s="789">
        <f>IFERROR(Y193/H193,"0")+IFERROR(Y194/H194,"0")+IFERROR(Y195/H195,"0")+IFERROR(Y196/H196,"0")+IFERROR(Y197/H197,"0")+IFERROR(Y198/H198,"0")+IFERROR(Y199/H199,"0")+IFERROR(Y200/H200,"0")</f>
        <v>30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0.1986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88.199999999999989</v>
      </c>
      <c r="Y202" s="789">
        <f>IFERROR(SUM(Y193:Y200),"0")</f>
        <v>88.200000000000017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32.4</v>
      </c>
      <c r="Y206" s="788">
        <f>IFERROR(IF(X206="",0,CEILING((X206/$H206),1)*$H206),"")</f>
        <v>32.400000000000006</v>
      </c>
      <c r="Z206" s="36">
        <f>IFERROR(IF(Y206=0,"",ROUNDUP(Y206/H206,0)*0.00651),"")</f>
        <v>7.8119999999999995E-2</v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34.559999999999995</v>
      </c>
      <c r="BN206" s="64">
        <f>IFERROR(Y206*I206/H206,"0")</f>
        <v>34.56</v>
      </c>
      <c r="BO206" s="64">
        <f>IFERROR(1/J206*(X206/H206),"0")</f>
        <v>6.5934065934065936E-2</v>
      </c>
      <c r="BP206" s="64">
        <f>IFERROR(1/J206*(Y206/H206),"0")</f>
        <v>6.593406593406595E-2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11.999999999999998</v>
      </c>
      <c r="Y207" s="789">
        <f>IFERROR(Y205/H205,"0")+IFERROR(Y206/H206,"0")</f>
        <v>12.000000000000002</v>
      </c>
      <c r="Z207" s="789">
        <f>IFERROR(IF(Z205="",0,Z205),"0")+IFERROR(IF(Z206="",0,Z206),"0")</f>
        <v>7.8119999999999995E-2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32.4</v>
      </c>
      <c r="Y208" s="789">
        <f>IFERROR(SUM(Y205:Y206),"0")</f>
        <v>32.400000000000006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25.2</v>
      </c>
      <c r="Y211" s="788">
        <f>IFERROR(IF(X211="",0,CEILING((X211/$H211),1)*$H211),"")</f>
        <v>25.200000000000003</v>
      </c>
      <c r="Z211" s="36">
        <f>IFERROR(IF(Y211=0,"",ROUNDUP(Y211/H211,0)*0.00651),"")</f>
        <v>7.8119999999999995E-2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27.359999999999996</v>
      </c>
      <c r="BN211" s="64">
        <f>IFERROR(Y211*I211/H211,"0")</f>
        <v>27.36</v>
      </c>
      <c r="BO211" s="64">
        <f>IFERROR(1/J211*(X211/H211),"0")</f>
        <v>6.5934065934065936E-2</v>
      </c>
      <c r="BP211" s="64">
        <f>IFERROR(1/J211*(Y211/H211),"0")</f>
        <v>6.5934065934065936E-2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12</v>
      </c>
      <c r="Y212" s="789">
        <f>IFERROR(Y210/H210,"0")+IFERROR(Y211/H211,"0")</f>
        <v>12</v>
      </c>
      <c r="Z212" s="789">
        <f>IFERROR(IF(Z210="",0,Z210),"0")+IFERROR(IF(Z211="",0,Z211),"0")</f>
        <v>7.8119999999999995E-2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25.2</v>
      </c>
      <c r="Y213" s="789">
        <f>IFERROR(SUM(Y210:Y211),"0")</f>
        <v>25.200000000000003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48</v>
      </c>
      <c r="Y270" s="788">
        <f t="shared" si="62"/>
        <v>48</v>
      </c>
      <c r="Z270" s="36">
        <f>IFERROR(IF(Y270=0,"",ROUNDUP(Y270/H270,0)*0.00902),"")</f>
        <v>0.10824</v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50.519999999999996</v>
      </c>
      <c r="BN270" s="64">
        <f t="shared" si="64"/>
        <v>50.519999999999996</v>
      </c>
      <c r="BO270" s="64">
        <f t="shared" si="65"/>
        <v>9.0909090909090912E-2</v>
      </c>
      <c r="BP270" s="64">
        <f t="shared" si="66"/>
        <v>9.0909090909090912E-2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12</v>
      </c>
      <c r="Y271" s="789">
        <f>IFERROR(Y262/H262,"0")+IFERROR(Y263/H263,"0")+IFERROR(Y264/H264,"0")+IFERROR(Y265/H265,"0")+IFERROR(Y266/H266,"0")+IFERROR(Y267/H267,"0")+IFERROR(Y268/H268,"0")+IFERROR(Y269/H269,"0")+IFERROR(Y270/H270,"0")</f>
        <v>12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0.10824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48</v>
      </c>
      <c r="Y272" s="789">
        <f>IFERROR(SUM(Y262:Y270),"0")</f>
        <v>48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180</v>
      </c>
      <c r="Y426" s="788">
        <f t="shared" si="87"/>
        <v>180</v>
      </c>
      <c r="Z426" s="36">
        <f>IFERROR(IF(Y426=0,"",ROUNDUP(Y426/H426,0)*0.00902),"")</f>
        <v>0.32472000000000001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187.56</v>
      </c>
      <c r="BN426" s="64">
        <f t="shared" si="89"/>
        <v>187.56</v>
      </c>
      <c r="BO426" s="64">
        <f t="shared" si="90"/>
        <v>0.27272727272727271</v>
      </c>
      <c r="BP426" s="64">
        <f t="shared" si="91"/>
        <v>0.27272727272727271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0.32472000000000001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180</v>
      </c>
      <c r="Y428" s="789">
        <f>IFERROR(SUM(Y416:Y426),"0")</f>
        <v>180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48</v>
      </c>
      <c r="Y431" s="788">
        <f>IFERROR(IF(X431="",0,CEILING((X431/$H431),1)*$H431),"")</f>
        <v>48</v>
      </c>
      <c r="Z431" s="36">
        <f>IFERROR(IF(Y431=0,"",ROUNDUP(Y431/H431,0)*0.00902),"")</f>
        <v>0.10824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50.519999999999996</v>
      </c>
      <c r="BN431" s="64">
        <f>IFERROR(Y431*I431/H431,"0")</f>
        <v>50.519999999999996</v>
      </c>
      <c r="BO431" s="64">
        <f>IFERROR(1/J431*(X431/H431),"0")</f>
        <v>9.0909090909090912E-2</v>
      </c>
      <c r="BP431" s="64">
        <f>IFERROR(1/J431*(Y431/H431),"0")</f>
        <v>9.0909090909090912E-2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12</v>
      </c>
      <c r="Y432" s="789">
        <f>IFERROR(Y430/H430,"0")+IFERROR(Y431/H431,"0")</f>
        <v>12</v>
      </c>
      <c r="Z432" s="789">
        <f>IFERROR(IF(Z430="",0,Z430),"0")+IFERROR(IF(Z431="",0,Z431),"0")</f>
        <v>0.10824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48</v>
      </c>
      <c r="Y433" s="789">
        <f>IFERROR(SUM(Y430:Y431),"0")</f>
        <v>48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28.8</v>
      </c>
      <c r="Y464" s="788">
        <f>IFERROR(IF(X464="",0,CEILING((X464/$H464),1)*$H464),"")</f>
        <v>28.799999999999997</v>
      </c>
      <c r="Z464" s="36">
        <f>IFERROR(IF(Y464=0,"",ROUNDUP(Y464/H464,0)*0.00651),"")</f>
        <v>7.8119999999999995E-2</v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31.968000000000004</v>
      </c>
      <c r="BN464" s="64">
        <f>IFERROR(Y464*I464/H464,"0")</f>
        <v>31.967999999999996</v>
      </c>
      <c r="BO464" s="64">
        <f>IFERROR(1/J464*(X464/H464),"0")</f>
        <v>6.5934065934065936E-2</v>
      </c>
      <c r="BP464" s="64">
        <f>IFERROR(1/J464*(Y464/H464),"0")</f>
        <v>6.5934065934065936E-2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12</v>
      </c>
      <c r="Y466" s="789">
        <f>IFERROR(Y461/H461,"0")+IFERROR(Y462/H462,"0")+IFERROR(Y463/H463,"0")+IFERROR(Y464/H464,"0")+IFERROR(Y465/H465,"0")</f>
        <v>12</v>
      </c>
      <c r="Z466" s="789">
        <f>IFERROR(IF(Z461="",0,Z461),"0")+IFERROR(IF(Z462="",0,Z462),"0")+IFERROR(IF(Z463="",0,Z463),"0")+IFERROR(IF(Z464="",0,Z464),"0")+IFERROR(IF(Z465="",0,Z465),"0")</f>
        <v>7.8119999999999995E-2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28.8</v>
      </c>
      <c r="Y467" s="789">
        <f>IFERROR(SUM(Y461:Y465),"0")</f>
        <v>28.799999999999997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37.799999999999997</v>
      </c>
      <c r="Y494" s="788">
        <f t="shared" si="98"/>
        <v>37.800000000000004</v>
      </c>
      <c r="Z494" s="36">
        <f t="shared" si="103"/>
        <v>9.0359999999999996E-2</v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40.139999999999993</v>
      </c>
      <c r="BN494" s="64">
        <f t="shared" si="100"/>
        <v>40.14</v>
      </c>
      <c r="BO494" s="64">
        <f t="shared" si="101"/>
        <v>7.6923076923076913E-2</v>
      </c>
      <c r="BP494" s="64">
        <f t="shared" si="102"/>
        <v>7.6923076923076927E-2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37.799999999999997</v>
      </c>
      <c r="Y496" s="788">
        <f t="shared" si="98"/>
        <v>37.800000000000004</v>
      </c>
      <c r="Z496" s="36">
        <f t="shared" si="103"/>
        <v>9.0359999999999996E-2</v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40.139999999999993</v>
      </c>
      <c r="BN496" s="64">
        <f t="shared" si="100"/>
        <v>40.14</v>
      </c>
      <c r="BO496" s="64">
        <f t="shared" si="101"/>
        <v>7.6923076923076913E-2</v>
      </c>
      <c r="BP496" s="64">
        <f t="shared" si="102"/>
        <v>7.6923076923076927E-2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35.999999999999993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36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0.18071999999999999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75.599999999999994</v>
      </c>
      <c r="Y501" s="789">
        <f>IFERROR(SUM(Y479:Y499),"0")</f>
        <v>75.600000000000009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37.799999999999997</v>
      </c>
      <c r="Y519" s="788">
        <f>IFERROR(IF(X519="",0,CEILING((X519/$H519),1)*$H519),"")</f>
        <v>37.800000000000004</v>
      </c>
      <c r="Z519" s="36">
        <f>IFERROR(IF(Y519=0,"",ROUNDUP(Y519/H519,0)*0.00502),"")</f>
        <v>9.0359999999999996E-2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40.139999999999993</v>
      </c>
      <c r="BN519" s="64">
        <f>IFERROR(Y519*I519/H519,"0")</f>
        <v>40.14</v>
      </c>
      <c r="BO519" s="64">
        <f>IFERROR(1/J519*(X519/H519),"0")</f>
        <v>7.6923076923076913E-2</v>
      </c>
      <c r="BP519" s="64">
        <f>IFERROR(1/J519*(Y519/H519),"0")</f>
        <v>7.6923076923076927E-2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37.799999999999997</v>
      </c>
      <c r="Y522" s="788">
        <f>IFERROR(IF(X522="",0,CEILING((X522/$H522),1)*$H522),"")</f>
        <v>37.800000000000004</v>
      </c>
      <c r="Z522" s="36">
        <f>IFERROR(IF(Y522=0,"",ROUNDUP(Y522/H522,0)*0.00502),"")</f>
        <v>9.0359999999999996E-2</v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40.139999999999993</v>
      </c>
      <c r="BN522" s="64">
        <f>IFERROR(Y522*I522/H522,"0")</f>
        <v>40.14</v>
      </c>
      <c r="BO522" s="64">
        <f>IFERROR(1/J522*(X522/H522),"0")</f>
        <v>7.6923076923076913E-2</v>
      </c>
      <c r="BP522" s="64">
        <f>IFERROR(1/J522*(Y522/H522),"0")</f>
        <v>7.6923076923076927E-2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35.999999999999993</v>
      </c>
      <c r="Y523" s="789">
        <f>IFERROR(Y518/H518,"0")+IFERROR(Y519/H519,"0")+IFERROR(Y520/H520,"0")+IFERROR(Y521/H521,"0")+IFERROR(Y522/H522,"0")</f>
        <v>36</v>
      </c>
      <c r="Z523" s="789">
        <f>IFERROR(IF(Z518="",0,Z518),"0")+IFERROR(IF(Z519="",0,Z519),"0")+IFERROR(IF(Z520="",0,Z520),"0")+IFERROR(IF(Z521="",0,Z521),"0")+IFERROR(IF(Z522="",0,Z522),"0")</f>
        <v>0.18071999999999999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75.599999999999994</v>
      </c>
      <c r="Y524" s="789">
        <f>IFERROR(SUM(Y518:Y522),"0")</f>
        <v>75.600000000000009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57.6</v>
      </c>
      <c r="Y558" s="788">
        <f t="shared" si="109"/>
        <v>57.599999999999994</v>
      </c>
      <c r="Z558" s="36">
        <f>IFERROR(IF(Y558=0,"",ROUNDUP(Y558/H558,0)*0.00937),"")</f>
        <v>0.11244</v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83.52000000000001</v>
      </c>
      <c r="BN558" s="64">
        <f t="shared" si="112"/>
        <v>83.52</v>
      </c>
      <c r="BO558" s="64">
        <f t="shared" si="113"/>
        <v>0.1</v>
      </c>
      <c r="BP558" s="64">
        <f t="shared" si="114"/>
        <v>0.1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12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12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0.11244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57.6</v>
      </c>
      <c r="Y563" s="789">
        <f>IFERROR(SUM(Y547:Y561),"0")</f>
        <v>57.599999999999994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57.6</v>
      </c>
      <c r="Y580" s="788">
        <f t="shared" si="115"/>
        <v>57.599999999999994</v>
      </c>
      <c r="Z580" s="36">
        <f>IFERROR(IF(Y580=0,"",ROUNDUP(Y580/H580,0)*0.00937),"")</f>
        <v>0.11244</v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83.52000000000001</v>
      </c>
      <c r="BN580" s="64">
        <f t="shared" si="117"/>
        <v>83.52</v>
      </c>
      <c r="BO580" s="64">
        <f t="shared" si="118"/>
        <v>0.1</v>
      </c>
      <c r="BP580" s="64">
        <f t="shared" si="119"/>
        <v>0.1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12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0.11244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57.6</v>
      </c>
      <c r="Y587" s="789">
        <f>IFERROR(SUM(Y573:Y585),"0")</f>
        <v>57.599999999999994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1520.9999999999998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1520.9999999999998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1662.8640000000003</v>
      </c>
      <c r="Y671" s="789">
        <f>IFERROR(SUM(BN22:BN667),"0")</f>
        <v>1662.8640000000003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1737.8640000000003</v>
      </c>
      <c r="Y673" s="789">
        <f>GrossWeightTotalR+PalletQtyTotalR*25</f>
        <v>1737.8640000000003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470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470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3.5077199999999999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91.2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313.20000000000005</v>
      </c>
      <c r="E680" s="46">
        <f>IFERROR(Y106*1,"0")+IFERROR(Y107*1,"0")+IFERROR(Y108*1,"0")+IFERROR(Y112*1,"0")+IFERROR(Y113*1,"0")+IFERROR(Y114*1,"0")+IFERROR(Y115*1,"0")+IFERROR(Y116*1,"0")+IFERROR(Y117*1,"0")</f>
        <v>172.8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226.79999999999998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88.200000000000017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57.600000000000009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48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228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28.799999999999997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75.600000000000009</v>
      </c>
      <c r="Z680" s="46">
        <f>IFERROR(Y514*1,"0")+IFERROR(Y518*1,"0")+IFERROR(Y519*1,"0")+IFERROR(Y520*1,"0")+IFERROR(Y521*1,"0")+IFERROR(Y522*1,"0")+IFERROR(Y526*1,"0")</f>
        <v>75.600000000000009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115.19999999999999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1,00"/>
        <filter val="1 662,86"/>
        <filter val="1 737,86"/>
        <filter val="108,00"/>
        <filter val="118,80"/>
        <filter val="12,00"/>
        <filter val="180,00"/>
        <filter val="194,40"/>
        <filter val="21,60"/>
        <filter val="24,00"/>
        <filter val="25,20"/>
        <filter val="28,80"/>
        <filter val="3"/>
        <filter val="30,00"/>
        <filter val="32,00"/>
        <filter val="32,40"/>
        <filter val="36,00"/>
        <filter val="37,80"/>
        <filter val="43,20"/>
        <filter val="470,00"/>
        <filter val="48,00"/>
        <filter val="50,40"/>
        <filter val="57,60"/>
        <filter val="64,80"/>
        <filter val="75,60"/>
        <filter val="86,40"/>
        <filter val="88,20"/>
        <filter val="97,2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